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430"/>
  <workbookPr defaultThemeVersion="166925"/>
  <mc:AlternateContent xmlns:mc="http://schemas.openxmlformats.org/markup-compatibility/2006">
    <mc:Choice Requires="x15">
      <x15ac:absPath xmlns:x15ac="http://schemas.microsoft.com/office/spreadsheetml/2010/11/ac" url="I:\DLP\3_Division\DRS_CaseMix\2020 Individual case mix reports\"/>
    </mc:Choice>
  </mc:AlternateContent>
  <xr:revisionPtr revIDLastSave="0" documentId="13_ncr:1_{4B5F28C0-0880-49C0-BF3D-E9445CE02EE0}" xr6:coauthVersionLast="45" xr6:coauthVersionMax="45" xr10:uidLastSave="{00000000-0000-0000-0000-000000000000}"/>
  <workbookProtection workbookAlgorithmName="SHA-512" workbookHashValue="Un8AKFNGpoFzxQU44YYRW2vpiWx1uR/q5ef6/SyHdiA7okXO5ompCBEi/bBEOct7dTdbN1Z3pjmqdwdgENxU/Q==" workbookSaltValue="fOrfEtoZuLn+leN2cfMFDw==" workbookSpinCount="100000" lockStructure="1"/>
  <bookViews>
    <workbookView xWindow="27525" yWindow="2250" windowWidth="18750" windowHeight="10965" activeTab="3" xr2:uid="{00000000-000D-0000-FFFF-FFFF00000000}"/>
  </bookViews>
  <sheets>
    <sheet name="CoverPage &amp; Instructions" sheetId="5" r:id="rId1"/>
    <sheet name="Case Mix Report" sheetId="2" r:id="rId2"/>
    <sheet name="Primary Rugs Lookup" sheetId="3" state="hidden" r:id="rId3"/>
    <sheet name="Summary" sheetId="4"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7" i="4" l="1"/>
  <c r="C7" i="4" s="1"/>
  <c r="R3" i="4"/>
  <c r="S3" i="4"/>
  <c r="T3" i="4"/>
  <c r="U3" i="4"/>
  <c r="V3" i="4"/>
  <c r="W3" i="4"/>
  <c r="X3" i="4"/>
  <c r="Y3" i="4"/>
  <c r="Z3" i="4"/>
  <c r="AA3" i="4"/>
  <c r="AB3" i="4"/>
  <c r="AC3" i="4"/>
  <c r="AD3" i="4"/>
  <c r="AE3" i="4"/>
  <c r="AF3" i="4"/>
  <c r="AG3" i="4"/>
  <c r="AH3" i="4"/>
  <c r="AI3" i="4"/>
  <c r="AJ3" i="4"/>
  <c r="AK3" i="4"/>
  <c r="AL3" i="4"/>
  <c r="AM3" i="4"/>
  <c r="AN3" i="4"/>
  <c r="AO3" i="4"/>
  <c r="AP3" i="4"/>
  <c r="AQ3" i="4"/>
  <c r="AR3" i="4"/>
  <c r="AS3" i="4"/>
  <c r="AT3" i="4"/>
  <c r="AU3" i="4"/>
  <c r="AV3" i="4"/>
  <c r="AW3" i="4"/>
  <c r="AX3" i="4"/>
  <c r="AY3" i="4"/>
  <c r="AZ3" i="4"/>
  <c r="BA3" i="4"/>
  <c r="G3" i="4"/>
  <c r="H3" i="4"/>
  <c r="I3" i="4"/>
  <c r="J3" i="4"/>
  <c r="K3" i="4"/>
  <c r="L3" i="4"/>
  <c r="M3" i="4"/>
  <c r="N3" i="4"/>
  <c r="O3" i="4"/>
  <c r="P3" i="4"/>
  <c r="Q3" i="4"/>
  <c r="F3" i="4"/>
  <c r="A3" i="4"/>
  <c r="C3" i="4" s="1"/>
  <c r="BA7" i="4" l="1"/>
  <c r="AZ7" i="4"/>
  <c r="AY7" i="4"/>
  <c r="AX7" i="4"/>
  <c r="AW7" i="4"/>
  <c r="AV7" i="4"/>
  <c r="AU7" i="4"/>
  <c r="AT7" i="4"/>
  <c r="AS7" i="4"/>
  <c r="AR7" i="4"/>
  <c r="AQ7" i="4"/>
  <c r="AP7" i="4"/>
  <c r="AO7" i="4"/>
  <c r="AN7" i="4"/>
  <c r="AM7" i="4"/>
  <c r="AL7" i="4"/>
  <c r="AK7" i="4"/>
  <c r="AJ7" i="4"/>
  <c r="AI7" i="4"/>
  <c r="AH7" i="4"/>
  <c r="AG7" i="4"/>
  <c r="AF7" i="4"/>
  <c r="AE7" i="4"/>
  <c r="AD7" i="4"/>
  <c r="AC7" i="4"/>
  <c r="AB7" i="4"/>
  <c r="AA7" i="4"/>
  <c r="Z7" i="4"/>
  <c r="Y7" i="4"/>
  <c r="X7" i="4"/>
  <c r="W7" i="4"/>
  <c r="V7" i="4"/>
  <c r="U7" i="4"/>
  <c r="T7" i="4"/>
  <c r="S7" i="4"/>
  <c r="R7" i="4"/>
  <c r="Q7" i="4"/>
  <c r="P7" i="4"/>
  <c r="O7" i="4"/>
  <c r="N7" i="4"/>
  <c r="M7" i="4"/>
  <c r="L7" i="4"/>
  <c r="K7" i="4"/>
  <c r="J7" i="4"/>
  <c r="I7" i="4"/>
  <c r="H7" i="4"/>
  <c r="G7" i="4"/>
  <c r="F7" i="4"/>
  <c r="E3" i="4" l="1"/>
  <c r="D3" i="4" s="1"/>
  <c r="E7" i="4"/>
  <c r="D7" i="4" s="1"/>
  <c r="F4" i="2"/>
  <c r="F5" i="2"/>
  <c r="F6" i="2"/>
  <c r="F7" i="2"/>
  <c r="F8" i="2"/>
  <c r="F9" i="2"/>
  <c r="F10" i="2"/>
  <c r="F11" i="2"/>
  <c r="F12" i="2"/>
  <c r="F13" i="2"/>
  <c r="F14" i="2"/>
  <c r="F15" i="2"/>
  <c r="F16" i="2"/>
  <c r="F17" i="2"/>
  <c r="F18" i="2"/>
  <c r="F19" i="2"/>
  <c r="F20" i="2"/>
  <c r="F21" i="2"/>
  <c r="F22" i="2"/>
  <c r="F23" i="2"/>
  <c r="F24" i="2"/>
  <c r="F25" i="2"/>
  <c r="F26" i="2"/>
  <c r="F27" i="2"/>
  <c r="F28" i="2"/>
  <c r="F29" i="2"/>
  <c r="F30" i="2"/>
  <c r="F31" i="2"/>
  <c r="F32" i="2"/>
  <c r="F33" i="2"/>
  <c r="F34" i="2"/>
  <c r="F35" i="2"/>
  <c r="F36" i="2"/>
  <c r="F37" i="2"/>
  <c r="F38" i="2"/>
  <c r="F39" i="2"/>
  <c r="F40" i="2"/>
  <c r="F41" i="2"/>
  <c r="F42" i="2"/>
  <c r="F43" i="2"/>
  <c r="F44" i="2"/>
  <c r="F45" i="2"/>
  <c r="F46" i="2"/>
  <c r="F47" i="2"/>
  <c r="F48" i="2"/>
  <c r="F49" i="2"/>
  <c r="F50" i="2"/>
  <c r="F51" i="2"/>
  <c r="F52" i="2"/>
  <c r="F53" i="2"/>
  <c r="F54" i="2"/>
  <c r="F55" i="2"/>
  <c r="F56" i="2"/>
  <c r="F57" i="2"/>
  <c r="F58" i="2"/>
  <c r="F59" i="2"/>
  <c r="F60" i="2"/>
  <c r="F61" i="2"/>
  <c r="F62" i="2"/>
  <c r="F63" i="2"/>
  <c r="F64" i="2"/>
  <c r="F65" i="2"/>
  <c r="F66" i="2"/>
  <c r="F67" i="2"/>
  <c r="F68" i="2"/>
  <c r="F69" i="2"/>
  <c r="F70" i="2"/>
  <c r="F71" i="2"/>
  <c r="F72" i="2"/>
  <c r="F73" i="2"/>
  <c r="F74" i="2"/>
  <c r="F75" i="2"/>
  <c r="F76" i="2"/>
  <c r="F77" i="2"/>
  <c r="F78" i="2"/>
  <c r="F79" i="2"/>
  <c r="F80" i="2"/>
  <c r="F81" i="2"/>
  <c r="F82" i="2"/>
  <c r="F83" i="2"/>
  <c r="F84" i="2"/>
  <c r="F85" i="2"/>
  <c r="F86" i="2"/>
  <c r="F87" i="2"/>
  <c r="F88" i="2"/>
  <c r="F89" i="2"/>
  <c r="F90" i="2"/>
  <c r="F91" i="2"/>
  <c r="F92" i="2"/>
  <c r="F93" i="2"/>
  <c r="F94" i="2"/>
  <c r="F95" i="2"/>
  <c r="F96" i="2"/>
  <c r="F97" i="2"/>
  <c r="F98" i="2"/>
  <c r="F99" i="2"/>
  <c r="F100" i="2"/>
  <c r="F101" i="2"/>
  <c r="F102" i="2"/>
  <c r="F103" i="2"/>
  <c r="F104" i="2"/>
  <c r="F105" i="2"/>
  <c r="F106" i="2"/>
  <c r="F107" i="2"/>
  <c r="F108" i="2"/>
  <c r="F109" i="2"/>
  <c r="F110" i="2"/>
  <c r="F111" i="2"/>
  <c r="F112" i="2"/>
  <c r="F113" i="2"/>
  <c r="F114" i="2"/>
  <c r="F115" i="2"/>
  <c r="F116" i="2"/>
  <c r="F117" i="2"/>
  <c r="F118" i="2"/>
  <c r="F119" i="2"/>
  <c r="F120" i="2"/>
  <c r="F121" i="2"/>
  <c r="F122" i="2"/>
  <c r="F123" i="2"/>
  <c r="F124" i="2"/>
  <c r="F125" i="2"/>
  <c r="F126" i="2"/>
  <c r="F127" i="2"/>
  <c r="F128" i="2"/>
  <c r="F129" i="2"/>
  <c r="F130" i="2"/>
  <c r="F131" i="2"/>
  <c r="F132" i="2"/>
  <c r="F133" i="2"/>
  <c r="F134" i="2"/>
  <c r="F135" i="2"/>
  <c r="F136" i="2"/>
  <c r="F137" i="2"/>
  <c r="F138" i="2"/>
  <c r="F139" i="2"/>
  <c r="F140" i="2"/>
  <c r="F141" i="2"/>
  <c r="F142" i="2"/>
  <c r="F143" i="2"/>
  <c r="F144" i="2"/>
  <c r="F145" i="2"/>
  <c r="F146" i="2"/>
  <c r="F147" i="2"/>
  <c r="F148" i="2"/>
  <c r="F149" i="2"/>
  <c r="F150" i="2"/>
  <c r="F151" i="2"/>
  <c r="F152" i="2"/>
  <c r="F153" i="2"/>
  <c r="F154" i="2"/>
  <c r="F155" i="2"/>
  <c r="F156" i="2"/>
  <c r="F157" i="2"/>
  <c r="F158" i="2"/>
  <c r="F159" i="2"/>
  <c r="F2" i="2"/>
  <c r="F3" i="2"/>
  <c r="B7" i="4" l="1"/>
  <c r="B3" i="4"/>
</calcChain>
</file>

<file path=xl/sharedStrings.xml><?xml version="1.0" encoding="utf-8"?>
<sst xmlns="http://schemas.openxmlformats.org/spreadsheetml/2006/main" count="195" uniqueCount="96">
  <si>
    <t>Last Name</t>
  </si>
  <si>
    <t>First Name</t>
  </si>
  <si>
    <t>Assessment Reference Date</t>
  </si>
  <si>
    <t>Primary Rugs Score</t>
  </si>
  <si>
    <t>Primary Rugs Index</t>
  </si>
  <si>
    <t>Vermont Medicaid</t>
  </si>
  <si>
    <t>ARD Dates</t>
  </si>
  <si>
    <t>Census Date</t>
  </si>
  <si>
    <t>January 1 – March 31</t>
  </si>
  <si>
    <t>April 1 – June 30</t>
  </si>
  <si>
    <t>July 1 – September 30</t>
  </si>
  <si>
    <t>October 1 – December 31</t>
  </si>
  <si>
    <t>Quarter 1</t>
  </si>
  <si>
    <t>Quarter 2</t>
  </si>
  <si>
    <t>Quarter</t>
  </si>
  <si>
    <t>Quarter 3</t>
  </si>
  <si>
    <t>Quarter 4</t>
  </si>
  <si>
    <t>ES3</t>
  </si>
  <si>
    <t>ES2</t>
  </si>
  <si>
    <t>ES1</t>
  </si>
  <si>
    <t>RAE</t>
  </si>
  <si>
    <t>RAD</t>
  </si>
  <si>
    <t>RAC</t>
  </si>
  <si>
    <t>RAB</t>
  </si>
  <si>
    <t>RAA</t>
  </si>
  <si>
    <t>HE2</t>
  </si>
  <si>
    <t>HD2</t>
  </si>
  <si>
    <t>HD1</t>
  </si>
  <si>
    <t>HE1</t>
  </si>
  <si>
    <t>HC2</t>
  </si>
  <si>
    <t>HC1</t>
  </si>
  <si>
    <t>HB2</t>
  </si>
  <si>
    <t>HB1</t>
  </si>
  <si>
    <t>LE2</t>
  </si>
  <si>
    <t>LE1</t>
  </si>
  <si>
    <t>LD2</t>
  </si>
  <si>
    <t>LD1</t>
  </si>
  <si>
    <t>LC2</t>
  </si>
  <si>
    <t>LC1</t>
  </si>
  <si>
    <t>LB2</t>
  </si>
  <si>
    <t>LB1</t>
  </si>
  <si>
    <t>CE2</t>
  </si>
  <si>
    <t>CE1</t>
  </si>
  <si>
    <t>CD2</t>
  </si>
  <si>
    <t>CD1</t>
  </si>
  <si>
    <t>CC2</t>
  </si>
  <si>
    <t>CC1</t>
  </si>
  <si>
    <t>CB2</t>
  </si>
  <si>
    <t>CB1</t>
  </si>
  <si>
    <t>CA2</t>
  </si>
  <si>
    <t>CA1</t>
  </si>
  <si>
    <t>BB2</t>
  </si>
  <si>
    <t>BB1</t>
  </si>
  <si>
    <t>BA2</t>
  </si>
  <si>
    <t>BA1</t>
  </si>
  <si>
    <t>PE2</t>
  </si>
  <si>
    <t>PE1</t>
  </si>
  <si>
    <t>PD2</t>
  </si>
  <si>
    <t>PD1</t>
  </si>
  <si>
    <t>PC2</t>
  </si>
  <si>
    <t>PC1</t>
  </si>
  <si>
    <t>PB2</t>
  </si>
  <si>
    <t>PB1</t>
  </si>
  <si>
    <t>PA2</t>
  </si>
  <si>
    <t>PA1</t>
  </si>
  <si>
    <t>AAA</t>
  </si>
  <si>
    <t>Medicaid Only</t>
  </si>
  <si>
    <t>Medicaid Average</t>
  </si>
  <si>
    <t>Total Medicaid Residents</t>
  </si>
  <si>
    <t>All Residents</t>
  </si>
  <si>
    <t>Total Average</t>
  </si>
  <si>
    <t>Total Residents</t>
  </si>
  <si>
    <t>Division of Licensing and Protection/Division of Rate Setting</t>
  </si>
  <si>
    <t>Year</t>
  </si>
  <si>
    <t>Case Mix Reporting Tool</t>
  </si>
  <si>
    <t>Nursing Home</t>
  </si>
  <si>
    <t>Reporter's Name</t>
  </si>
  <si>
    <t>Reporter's Title</t>
  </si>
  <si>
    <t>Reporter's Email</t>
  </si>
  <si>
    <t>Reporter's Phone Number</t>
  </si>
  <si>
    <t>By Checking this box, I certify that the information I am providing is complete and accurate to the best of my knowledge.</t>
  </si>
  <si>
    <t>Instructions</t>
  </si>
  <si>
    <t>March 15</t>
  </si>
  <si>
    <t>June 15</t>
  </si>
  <si>
    <t>September 15</t>
  </si>
  <si>
    <t>December 15</t>
  </si>
  <si>
    <t>May 1</t>
  </si>
  <si>
    <t>August 1</t>
  </si>
  <si>
    <t>November 1</t>
  </si>
  <si>
    <t>February 1</t>
  </si>
  <si>
    <t>Due Date to DLP</t>
  </si>
  <si>
    <t>Facility</t>
  </si>
  <si>
    <t>Total Beds</t>
  </si>
  <si>
    <t>Beds Filled</t>
  </si>
  <si>
    <t>Medicaid Filled</t>
  </si>
  <si>
    <t>GILL ODD FELLOWS 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</si>
</sst>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409]d\-mmm\-yy;@"/>
    <numFmt numFmtId="165" formatCode="0.0000"/>
    <numFmt numFmtId="166" formatCode="[$-409]dd\-mmm\-yy;@"/>
    <numFmt numFmtId="167" formatCode="0.0%"/>
    <numFmt numFmtId="168" formatCode="[$-409]d\-mmm;@"/>
  </numFmts>
  <fonts count="6" x14ac:knownFonts="1">
    <font>
      <sz val="11"/>
      <color theme="1"/>
      <name val="Calibri"/>
      <family val="2"/>
      <scheme val="minor"/>
    </font>
    <font>
      <sz val="10"/>
      <name val="Arial"/>
      <family val="2"/>
    </font>
    <font>
      <b/>
      <sz val="11"/>
      <color theme="1"/>
      <name val="Georgia"/>
      <family val="1"/>
    </font>
    <font>
      <sz val="12"/>
      <color theme="1"/>
      <name val="Calibri"/>
      <family val="2"/>
      <scheme val="minor"/>
    </font>
    <font>
      <b/>
      <sz val="14"/>
      <color theme="1"/>
      <name val="Calibri"/>
      <family val="2"/>
      <scheme val="minor"/>
    </font>
    <font>
      <sz val="12"/>
      <name val="Arial"/>
      <family val="2"/>
    </font>
  </fonts>
  <fills count="5">
    <fill>
      <patternFill patternType="none"/>
    </fill>
    <fill>
      <patternFill patternType="gray125"/>
    </fill>
    <fill>
      <patternFill patternType="solid">
        <fgColor rgb="FFFFFF00"/>
        <bgColor indexed="64"/>
      </patternFill>
    </fill>
    <fill>
      <patternFill patternType="solid">
        <fgColor theme="1"/>
        <bgColor indexed="64"/>
      </patternFill>
    </fill>
    <fill>
      <patternFill patternType="solid">
        <fgColor theme="0" tint="-0.14999847407452621"/>
        <bgColor indexed="64"/>
      </patternFill>
    </fill>
  </fills>
  <borders count="11">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s>
  <cellStyleXfs count="2">
    <xf numFmtId="0" fontId="0" fillId="0" borderId="0"/>
    <xf numFmtId="0" fontId="1" fillId="0" borderId="0"/>
  </cellStyleXfs>
  <cellXfs count="55">
    <xf numFmtId="0" fontId="0" fillId="0" borderId="0" xfId="0"/>
    <xf numFmtId="0" fontId="0" fillId="0" borderId="0" xfId="0" applyAlignment="1">
      <alignment wrapText="1"/>
    </xf>
    <xf numFmtId="0" fontId="1" fillId="0" borderId="0" xfId="1"/>
    <xf numFmtId="0" fontId="1" fillId="0" borderId="0" xfId="1" applyAlignment="1">
      <alignment horizontal="center"/>
    </xf>
    <xf numFmtId="165" fontId="1" fillId="0" borderId="0" xfId="1" applyNumberFormat="1" applyAlignment="1">
      <alignment horizontal="center"/>
    </xf>
    <xf numFmtId="165" fontId="0" fillId="0" borderId="0" xfId="0" applyNumberFormat="1" applyAlignment="1">
      <alignment horizontal="center"/>
    </xf>
    <xf numFmtId="0" fontId="1" fillId="0" borderId="0" xfId="1" applyFill="1" applyBorder="1"/>
    <xf numFmtId="0" fontId="1" fillId="0" borderId="0" xfId="1" applyFill="1" applyBorder="1" applyAlignment="1"/>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16" fontId="2" fillId="0" borderId="6" xfId="0" applyNumberFormat="1" applyFont="1" applyBorder="1" applyAlignment="1">
      <alignment horizontal="center" vertical="center" wrapText="1"/>
    </xf>
    <xf numFmtId="2" fontId="0" fillId="0" borderId="0" xfId="0" applyNumberFormat="1"/>
    <xf numFmtId="0" fontId="0" fillId="0" borderId="0" xfId="0" applyBorder="1" applyAlignment="1"/>
    <xf numFmtId="0" fontId="4" fillId="0" borderId="0" xfId="0" applyFont="1"/>
    <xf numFmtId="166" fontId="0" fillId="0" borderId="0" xfId="0" applyNumberFormat="1"/>
    <xf numFmtId="16" fontId="0" fillId="0" borderId="0" xfId="0" applyNumberFormat="1"/>
    <xf numFmtId="0" fontId="3" fillId="0" borderId="7" xfId="0" applyFont="1" applyBorder="1" applyAlignment="1">
      <alignment horizontal="center"/>
    </xf>
    <xf numFmtId="0" fontId="3" fillId="0" borderId="8" xfId="0" applyFont="1" applyBorder="1" applyAlignment="1">
      <alignment horizontal="center"/>
    </xf>
    <xf numFmtId="0" fontId="3" fillId="0" borderId="2" xfId="0" applyFont="1" applyBorder="1" applyAlignment="1">
      <alignment horizontal="center"/>
    </xf>
    <xf numFmtId="0" fontId="0" fillId="0" borderId="0" xfId="0" applyBorder="1"/>
    <xf numFmtId="0" fontId="0" fillId="0" borderId="0" xfId="0" applyBorder="1" applyAlignment="1" applyProtection="1">
      <alignment wrapText="1"/>
      <protection locked="0"/>
    </xf>
    <xf numFmtId="164" fontId="0" fillId="0" borderId="0" xfId="0" applyNumberFormat="1" applyBorder="1" applyAlignment="1" applyProtection="1">
      <alignment wrapText="1"/>
      <protection locked="0"/>
    </xf>
    <xf numFmtId="0" fontId="0" fillId="0" borderId="0" xfId="0" applyBorder="1" applyAlignment="1" applyProtection="1">
      <alignment horizontal="center" wrapText="1"/>
      <protection locked="0"/>
    </xf>
    <xf numFmtId="14" fontId="0" fillId="0" borderId="0" xfId="0" applyNumberFormat="1" applyBorder="1" applyAlignment="1" applyProtection="1">
      <alignment wrapText="1"/>
      <protection locked="0"/>
    </xf>
    <xf numFmtId="0" fontId="1" fillId="4" borderId="0" xfId="1" applyFill="1" applyBorder="1" applyAlignment="1">
      <alignment horizontal="center" wrapText="1"/>
    </xf>
    <xf numFmtId="0" fontId="0" fillId="2" borderId="0" xfId="0" applyFill="1" applyBorder="1" applyAlignment="1" applyProtection="1">
      <alignment wrapText="1"/>
    </xf>
    <xf numFmtId="0" fontId="0" fillId="2" borderId="0" xfId="0" applyFill="1" applyBorder="1"/>
    <xf numFmtId="0" fontId="3" fillId="0" borderId="2" xfId="0" applyFont="1" applyBorder="1" applyAlignment="1"/>
    <xf numFmtId="0" fontId="5" fillId="0" borderId="2" xfId="1" applyFont="1" applyFill="1" applyBorder="1" applyAlignment="1" applyProtection="1">
      <alignment wrapText="1"/>
      <protection locked="0"/>
    </xf>
    <xf numFmtId="0" fontId="3" fillId="0" borderId="9" xfId="0" applyFont="1" applyBorder="1" applyAlignment="1">
      <alignment horizontal="center"/>
    </xf>
    <xf numFmtId="49" fontId="3" fillId="0" borderId="8" xfId="0" applyNumberFormat="1" applyFont="1" applyBorder="1" applyAlignment="1">
      <alignment horizontal="center"/>
    </xf>
    <xf numFmtId="49" fontId="3" fillId="0" borderId="2" xfId="0" applyNumberFormat="1" applyFont="1" applyBorder="1" applyAlignment="1">
      <alignment horizontal="center"/>
    </xf>
    <xf numFmtId="0" fontId="0" fillId="3" borderId="0" xfId="0" applyFill="1"/>
    <xf numFmtId="49" fontId="0" fillId="3" borderId="0" xfId="0" applyNumberFormat="1" applyFill="1"/>
    <xf numFmtId="167" fontId="0" fillId="0" borderId="0" xfId="0" applyNumberFormat="1"/>
    <xf numFmtId="168" fontId="3" fillId="0" borderId="2" xfId="0" applyNumberFormat="1" applyFont="1" applyBorder="1" applyAlignment="1"/>
    <xf numFmtId="1" fontId="3" fillId="0" borderId="2" xfId="0" applyNumberFormat="1" applyFont="1" applyBorder="1" applyAlignment="1"/>
    <xf numFmtId="49" fontId="3" fillId="0" borderId="2" xfId="0" applyNumberFormat="1" applyFont="1" applyBorder="1" applyAlignment="1"/>
    <xf numFmtId="0" fontId="1" fillId="0" borderId="0" xfId="1" applyFill="1" applyBorder="1" applyAlignment="1">
      <alignment horizontal="left"/>
    </xf>
    <xf numFmtId="0" fontId="1" fillId="0" borderId="0" xfId="1" applyAlignment="1">
      <alignment horizontal="left"/>
    </xf>
    <xf numFmtId="0" fontId="1" fillId="0" borderId="0" xfId="1" applyFill="1" applyBorder="1" applyAlignment="1" applyProtection="1">
      <alignment horizontal="left"/>
      <protection locked="0"/>
    </xf>
    <xf numFmtId="0" fontId="1" fillId="0" borderId="0" xfId="1" applyAlignment="1" applyProtection="1">
      <alignment horizontal="left"/>
      <protection locked="0"/>
    </xf>
    <xf numFmtId="0" fontId="3" fillId="4" borderId="2" xfId="0" applyFont="1" applyFill="1" applyBorder="1" applyAlignment="1">
      <alignment horizontal="right"/>
    </xf>
    <xf numFmtId="49" fontId="3" fillId="0" borderId="2" xfId="0" applyNumberFormat="1" applyFont="1" applyBorder="1" applyAlignment="1">
      <alignment horizontal="center"/>
    </xf>
    <xf numFmtId="0" fontId="4" fillId="2" borderId="2" xfId="0" applyFont="1" applyFill="1" applyBorder="1" applyAlignment="1">
      <alignment horizontal="center"/>
    </xf>
    <xf numFmtId="0" fontId="3" fillId="0" borderId="2" xfId="0" applyFont="1" applyBorder="1" applyAlignment="1">
      <alignment horizontal="center"/>
    </xf>
    <xf numFmtId="0" fontId="3" fillId="0" borderId="8" xfId="0" applyFont="1" applyBorder="1" applyAlignment="1">
      <alignment horizontal="center"/>
    </xf>
    <xf numFmtId="0" fontId="3" fillId="0" borderId="7" xfId="0" applyFont="1" applyBorder="1" applyAlignment="1">
      <alignment horizontal="center"/>
    </xf>
    <xf numFmtId="49" fontId="3" fillId="0" borderId="8" xfId="0" applyNumberFormat="1" applyFont="1" applyBorder="1" applyAlignment="1">
      <alignment horizontal="center"/>
    </xf>
    <xf numFmtId="0" fontId="3" fillId="0" borderId="9" xfId="0" applyFont="1" applyBorder="1" applyAlignment="1">
      <alignment horizontal="center"/>
    </xf>
    <xf numFmtId="0" fontId="3" fillId="0" borderId="10" xfId="0" applyFont="1" applyBorder="1" applyAlignment="1">
      <alignment horizontal="center"/>
    </xf>
    <xf numFmtId="0" fontId="4" fillId="2" borderId="0" xfId="0" applyFont="1" applyFill="1" applyAlignment="1">
      <alignment horizontal="center"/>
    </xf>
    <xf numFmtId="0" fontId="4" fillId="2" borderId="1" xfId="0" applyFont="1" applyFill="1" applyBorder="1" applyAlignment="1">
      <alignment horizontal="center"/>
    </xf>
    <xf numFmtId="0" fontId="3" fillId="4" borderId="2" xfId="0" applyFont="1" applyFill="1" applyBorder="1" applyAlignment="1">
      <alignment horizontal="right" wrapText="1"/>
    </xf>
  </cellXfs>
  <cellStyles count="2">
    <cellStyle name="Normal" xfId="0" builtinId="0"/>
    <cellStyle name="Normal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190500</xdr:colOff>
          <xdr:row>9</xdr:row>
          <xdr:rowOff>180975</xdr:rowOff>
        </xdr:from>
        <xdr:to>
          <xdr:col>6</xdr:col>
          <xdr:colOff>390525</xdr:colOff>
          <xdr:row>9</xdr:row>
          <xdr:rowOff>390525</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0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47625</xdr:colOff>
      <xdr:row>11</xdr:row>
      <xdr:rowOff>133350</xdr:rowOff>
    </xdr:from>
    <xdr:to>
      <xdr:col>7</xdr:col>
      <xdr:colOff>0</xdr:colOff>
      <xdr:row>30</xdr:row>
      <xdr:rowOff>66675</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47625" y="3543300"/>
          <a:ext cx="6657975" cy="35623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b="0" i="0" u="none" strike="noStrike">
              <a:solidFill>
                <a:schemeClr val="dk1"/>
              </a:solidFill>
              <a:effectLst/>
              <a:latin typeface="+mn-lt"/>
              <a:ea typeface="+mn-ea"/>
              <a:cs typeface="+mn-cs"/>
            </a:rPr>
            <a:t>1. Fill in the information above in the white cells to document the time of the report, the nursining home, and the reporter's information.</a:t>
          </a:r>
        </a:p>
        <a:p>
          <a:r>
            <a:rPr lang="en-US" sz="1200" b="0" i="0" u="none" strike="noStrike">
              <a:solidFill>
                <a:schemeClr val="dk1"/>
              </a:solidFill>
              <a:effectLst/>
              <a:latin typeface="+mn-lt"/>
              <a:ea typeface="+mn-ea"/>
              <a:cs typeface="+mn-cs"/>
            </a:rPr>
            <a:t>2. Check the box to certify that the information provided is complete</a:t>
          </a:r>
          <a:r>
            <a:rPr lang="en-US" sz="1200" b="0" i="0" u="none" strike="noStrike" baseline="0">
              <a:solidFill>
                <a:schemeClr val="dk1"/>
              </a:solidFill>
              <a:effectLst/>
              <a:latin typeface="+mn-lt"/>
              <a:ea typeface="+mn-ea"/>
              <a:cs typeface="+mn-cs"/>
            </a:rPr>
            <a:t> and accurate to the best of the Reporter's knowledge.</a:t>
          </a:r>
        </a:p>
        <a:p>
          <a:r>
            <a:rPr lang="en-US" sz="1200" b="0" i="0" u="none" strike="noStrike" baseline="0">
              <a:solidFill>
                <a:schemeClr val="dk1"/>
              </a:solidFill>
              <a:effectLst/>
              <a:latin typeface="+mn-lt"/>
              <a:ea typeface="+mn-ea"/>
              <a:cs typeface="+mn-cs"/>
            </a:rPr>
            <a:t>3. Select the Case Mix Report Page using the tab at the bottom.  Insert the last and first name of the resident.  Insert the Assessment Reference Date (ARD).  Using the drop down, select the Primary Rugs Score for the resident.  Using the drop down, Select Yes or No for whether the resident is Medicaid.</a:t>
          </a:r>
        </a:p>
        <a:p>
          <a:pPr lvl="1"/>
          <a:r>
            <a:rPr lang="en-US" sz="1200" b="1" i="0" u="none" strike="noStrike" baseline="0">
              <a:solidFill>
                <a:schemeClr val="dk1"/>
              </a:solidFill>
              <a:effectLst/>
              <a:latin typeface="+mn-lt"/>
              <a:ea typeface="+mn-ea"/>
              <a:cs typeface="+mn-cs"/>
            </a:rPr>
            <a:t>Medicaid: </a:t>
          </a:r>
          <a:r>
            <a:rPr lang="en-US" sz="1200" b="0" i="0" u="none" strike="noStrike" baseline="0">
              <a:solidFill>
                <a:schemeClr val="dk1"/>
              </a:solidFill>
              <a:effectLst/>
              <a:latin typeface="+mn-lt"/>
              <a:ea typeface="+mn-ea"/>
              <a:cs typeface="+mn-cs"/>
            </a:rPr>
            <a:t> A resident can be included as Medicaid resident for purposes of processing case mix if the resident is Medicaid or is Medicaid Pending at the time the assessment is completed.   You can include residents who are Hospice Medicaid.</a:t>
          </a:r>
        </a:p>
        <a:p>
          <a:pPr lvl="1"/>
          <a:r>
            <a:rPr lang="en-US" sz="1200" b="1" i="0" u="none" strike="noStrike" baseline="0">
              <a:solidFill>
                <a:schemeClr val="dk1"/>
              </a:solidFill>
              <a:effectLst/>
              <a:latin typeface="+mn-lt"/>
              <a:ea typeface="+mn-ea"/>
              <a:cs typeface="+mn-cs"/>
            </a:rPr>
            <a:t>Census Date: </a:t>
          </a:r>
          <a:r>
            <a:rPr lang="en-US" sz="1200" b="0" i="0" u="none" strike="noStrike" baseline="0">
              <a:solidFill>
                <a:schemeClr val="dk1"/>
              </a:solidFill>
              <a:effectLst/>
              <a:latin typeface="+mn-lt"/>
              <a:ea typeface="+mn-ea"/>
              <a:cs typeface="+mn-cs"/>
            </a:rPr>
            <a:t> If a resident is in the facility at any point on the 15th day of the third month of the quarter they can be counted on the Case Mix Report, as long as, they have an appropriate record in the system to provide a score. </a:t>
          </a:r>
        </a:p>
        <a:p>
          <a:r>
            <a:rPr lang="en-US" sz="1200"/>
            <a:t> 4. Your data will be displayed in the Summary Page.  If you want to review a Summary of your data, to include your</a:t>
          </a:r>
          <a:r>
            <a:rPr lang="en-US" sz="1200" baseline="0"/>
            <a:t> averages, they will be listed there.</a:t>
          </a:r>
        </a:p>
        <a:p>
          <a:r>
            <a:rPr lang="en-US" sz="1100">
              <a:solidFill>
                <a:schemeClr val="dk1"/>
              </a:solidFill>
              <a:effectLst/>
              <a:latin typeface="+mn-lt"/>
              <a:ea typeface="+mn-ea"/>
              <a:cs typeface="+mn-cs"/>
            </a:rPr>
            <a:t>5. Log into the secure</a:t>
          </a:r>
          <a:r>
            <a:rPr lang="en-US" sz="1100" baseline="0">
              <a:solidFill>
                <a:schemeClr val="dk1"/>
              </a:solidFill>
              <a:effectLst/>
              <a:latin typeface="+mn-lt"/>
              <a:ea typeface="+mn-ea"/>
              <a:cs typeface="+mn-cs"/>
            </a:rPr>
            <a:t> GlobalScape website (</a:t>
          </a:r>
          <a:r>
            <a:rPr lang="en-US" sz="1100" u="sng">
              <a:solidFill>
                <a:schemeClr val="dk1"/>
              </a:solidFill>
              <a:effectLst/>
              <a:latin typeface="+mn-lt"/>
              <a:ea typeface="+mn-ea"/>
              <a:cs typeface="+mn-cs"/>
              <a:hlinkClick xmlns:r="http://schemas.openxmlformats.org/officeDocument/2006/relationships" r:id=""/>
            </a:rPr>
            <a:t>https://gs-sftp.ahs.state.vt.us/EFTClient/Account/Login.htm</a:t>
          </a:r>
          <a:r>
            <a:rPr lang="en-US" sz="1100" u="sng">
              <a:solidFill>
                <a:schemeClr val="dk1"/>
              </a:solidFill>
              <a:effectLst/>
              <a:latin typeface="+mn-lt"/>
              <a:ea typeface="+mn-ea"/>
              <a:cs typeface="+mn-cs"/>
            </a:rPr>
            <a:t>)</a:t>
          </a:r>
          <a:r>
            <a:rPr lang="en-US" sz="1100" baseline="0">
              <a:solidFill>
                <a:schemeClr val="dk1"/>
              </a:solidFill>
              <a:effectLst/>
              <a:latin typeface="+mn-lt"/>
              <a:ea typeface="+mn-ea"/>
              <a:cs typeface="+mn-cs"/>
            </a:rPr>
            <a:t> and upload </a:t>
          </a:r>
          <a:r>
            <a:rPr lang="en-US" sz="1100">
              <a:solidFill>
                <a:schemeClr val="dk1"/>
              </a:solidFill>
              <a:effectLst/>
              <a:latin typeface="+mn-lt"/>
              <a:ea typeface="+mn-ea"/>
              <a:cs typeface="+mn-cs"/>
            </a:rPr>
            <a:t>the completed spreadsheet</a:t>
          </a:r>
          <a:r>
            <a:rPr lang="en-US" sz="1100" baseline="0">
              <a:solidFill>
                <a:schemeClr val="dk1"/>
              </a:solidFill>
              <a:effectLst/>
              <a:latin typeface="+mn-lt"/>
              <a:ea typeface="+mn-ea"/>
              <a:cs typeface="+mn-cs"/>
            </a:rPr>
            <a:t> by the deadline below. </a:t>
          </a:r>
          <a:r>
            <a:rPr lang="en-US" sz="1100" b="1" baseline="0">
              <a:solidFill>
                <a:schemeClr val="dk1"/>
              </a:solidFill>
              <a:effectLst/>
              <a:latin typeface="+mn-lt"/>
              <a:ea typeface="+mn-ea"/>
              <a:cs typeface="+mn-cs"/>
            </a:rPr>
            <a:t>D</a:t>
          </a:r>
          <a:r>
            <a:rPr lang="en-US" sz="1100" b="1">
              <a:solidFill>
                <a:schemeClr val="dk1"/>
              </a:solidFill>
              <a:effectLst/>
              <a:latin typeface="+mn-lt"/>
              <a:ea typeface="+mn-ea"/>
              <a:cs typeface="+mn-cs"/>
            </a:rPr>
            <a:t>o not submit</a:t>
          </a:r>
          <a:r>
            <a:rPr lang="en-US" sz="1100" b="1" baseline="0">
              <a:solidFill>
                <a:schemeClr val="dk1"/>
              </a:solidFill>
              <a:effectLst/>
              <a:latin typeface="+mn-lt"/>
              <a:ea typeface="+mn-ea"/>
              <a:cs typeface="+mn-cs"/>
            </a:rPr>
            <a:t> through email or fax</a:t>
          </a:r>
          <a:r>
            <a:rPr lang="en-US" sz="1100" baseline="0">
              <a:solidFill>
                <a:schemeClr val="dk1"/>
              </a:solidFill>
              <a:effectLst/>
              <a:latin typeface="+mn-lt"/>
              <a:ea typeface="+mn-ea"/>
              <a:cs typeface="+mn-cs"/>
            </a:rPr>
            <a:t>. You may send Amy Donald a separate email at amy.donald@vermont.gov if you would like to confirm receipt.</a:t>
          </a:r>
          <a:endParaRPr lang="en-US">
            <a:effectLst/>
          </a:endParaRPr>
        </a:p>
        <a:p>
          <a:endParaRPr lang="en-US" sz="12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36"/>
  <sheetViews>
    <sheetView topLeftCell="A15" workbookViewId="0">
      <selection activeCell="A10" sqref="A10:F10"/>
    </sheetView>
  </sheetViews>
  <sheetFormatPr defaultColWidth="0" defaultRowHeight="15" x14ac:dyDescent="0.25"/>
  <cols>
    <col min="1" max="6" width="9.140625" customWidth="1"/>
    <col min="7" max="7" width="45.7109375" customWidth="1"/>
    <col min="8" max="13" width="0" hidden="1" customWidth="1"/>
    <col min="14" max="24" width="9.140625" hidden="1" customWidth="1"/>
    <col min="25" max="16384" width="9.140625" hidden="1"/>
  </cols>
  <sheetData>
    <row r="1" spans="1:7" ht="18.75" x14ac:dyDescent="0.3">
      <c r="A1" s="52" t="s">
        <v>72</v>
      </c>
      <c r="B1" s="52"/>
      <c r="C1" s="52"/>
      <c r="D1" s="52"/>
      <c r="E1" s="52"/>
      <c r="F1" s="52"/>
      <c r="G1" s="52"/>
    </row>
    <row r="2" spans="1:7" ht="18.75" x14ac:dyDescent="0.3">
      <c r="A2" s="53" t="s">
        <v>74</v>
      </c>
      <c r="B2" s="53"/>
      <c r="C2" s="53"/>
      <c r="D2" s="53"/>
      <c r="E2" s="53"/>
      <c r="F2" s="53"/>
      <c r="G2" s="53"/>
    </row>
    <row r="3" spans="1:7" ht="23.25" customHeight="1" x14ac:dyDescent="0.25">
      <c r="A3" s="43" t="s">
        <v>73</v>
      </c>
      <c r="B3" s="43"/>
      <c r="C3" s="43"/>
      <c r="D3" s="43"/>
      <c r="E3" s="43"/>
      <c r="F3" s="43"/>
      <c r="G3" s="37"/>
    </row>
    <row r="4" spans="1:7" ht="23.25" customHeight="1" x14ac:dyDescent="0.25">
      <c r="A4" s="43" t="s">
        <v>7</v>
      </c>
      <c r="B4" s="43"/>
      <c r="C4" s="43"/>
      <c r="D4" s="43"/>
      <c r="E4" s="43"/>
      <c r="F4" s="43"/>
      <c r="G4" s="36"/>
    </row>
    <row r="5" spans="1:7" ht="23.25" customHeight="1" x14ac:dyDescent="0.25">
      <c r="A5" s="43" t="s">
        <v>75</v>
      </c>
      <c r="B5" s="43"/>
      <c r="C5" s="43"/>
      <c r="D5" s="43"/>
      <c r="E5" s="43"/>
      <c r="F5" s="43"/>
      <c r="G5" s="28" t="s">
        <v>95</v>
      </c>
    </row>
    <row r="6" spans="1:7" ht="23.25" customHeight="1" x14ac:dyDescent="0.25">
      <c r="A6" s="43" t="s">
        <v>76</v>
      </c>
      <c r="B6" s="43"/>
      <c r="C6" s="43"/>
      <c r="D6" s="43"/>
      <c r="E6" s="43"/>
      <c r="F6" s="43"/>
      <c r="G6" s="38"/>
    </row>
    <row r="7" spans="1:7" ht="23.25" customHeight="1" x14ac:dyDescent="0.25">
      <c r="A7" s="43" t="s">
        <v>77</v>
      </c>
      <c r="B7" s="43"/>
      <c r="C7" s="43"/>
      <c r="D7" s="43"/>
      <c r="E7" s="43"/>
      <c r="F7" s="43"/>
      <c r="G7" s="38"/>
    </row>
    <row r="8" spans="1:7" ht="23.25" customHeight="1" x14ac:dyDescent="0.25">
      <c r="A8" s="43" t="s">
        <v>78</v>
      </c>
      <c r="B8" s="43"/>
      <c r="C8" s="43"/>
      <c r="D8" s="43"/>
      <c r="E8" s="43"/>
      <c r="F8" s="43"/>
      <c r="G8" s="38"/>
    </row>
    <row r="9" spans="1:7" ht="23.25" customHeight="1" x14ac:dyDescent="0.25">
      <c r="A9" s="43" t="s">
        <v>79</v>
      </c>
      <c r="B9" s="43"/>
      <c r="C9" s="43"/>
      <c r="D9" s="43"/>
      <c r="E9" s="43"/>
      <c r="F9" s="43"/>
      <c r="G9" s="38"/>
    </row>
    <row r="10" spans="1:7" s="1" customFormat="1" ht="49.5" customHeight="1" x14ac:dyDescent="0.25">
      <c r="A10" s="54" t="s">
        <v>80</v>
      </c>
      <c r="B10" s="54"/>
      <c r="C10" s="54"/>
      <c r="D10" s="54"/>
      <c r="E10" s="54"/>
      <c r="F10" s="54"/>
      <c r="G10" s="29"/>
    </row>
    <row r="11" spans="1:7" ht="18.75" x14ac:dyDescent="0.3">
      <c r="A11" s="45" t="s">
        <v>81</v>
      </c>
      <c r="B11" s="45"/>
      <c r="C11" s="45"/>
      <c r="D11" s="45"/>
      <c r="E11" s="45"/>
      <c r="F11" s="45"/>
      <c r="G11" s="45"/>
    </row>
    <row r="21" spans="1:19" x14ac:dyDescent="0.25">
      <c r="N21" s="2"/>
      <c r="O21" s="2"/>
      <c r="P21" s="2"/>
      <c r="Q21" s="3"/>
      <c r="R21" s="4"/>
      <c r="S21" s="2"/>
    </row>
    <row r="22" spans="1:19" x14ac:dyDescent="0.25">
      <c r="N22" s="2"/>
      <c r="O22" s="2"/>
      <c r="P22" s="2"/>
      <c r="Q22" s="3"/>
      <c r="R22" s="3"/>
      <c r="S22" s="2"/>
    </row>
    <row r="23" spans="1:19" x14ac:dyDescent="0.25">
      <c r="N23" s="2"/>
      <c r="O23" s="2"/>
      <c r="P23" s="2"/>
      <c r="Q23" s="3"/>
      <c r="R23" s="5"/>
      <c r="S23" s="2"/>
    </row>
    <row r="24" spans="1:19" x14ac:dyDescent="0.25">
      <c r="N24" s="2"/>
      <c r="O24" s="2"/>
      <c r="P24" s="2"/>
      <c r="Q24" s="3"/>
      <c r="R24" s="3"/>
      <c r="S24" s="2"/>
    </row>
    <row r="25" spans="1:19" x14ac:dyDescent="0.25">
      <c r="N25" s="6"/>
      <c r="O25" s="6"/>
      <c r="P25" s="6"/>
      <c r="Q25" s="3"/>
      <c r="R25" s="3"/>
      <c r="S25" s="2"/>
    </row>
    <row r="26" spans="1:19" x14ac:dyDescent="0.25">
      <c r="N26" s="7"/>
      <c r="O26" s="39"/>
      <c r="P26" s="39"/>
      <c r="Q26" s="40"/>
      <c r="R26" s="40"/>
      <c r="S26" s="40"/>
    </row>
    <row r="27" spans="1:19" x14ac:dyDescent="0.25">
      <c r="O27" s="41"/>
      <c r="P27" s="41"/>
      <c r="Q27" s="42"/>
      <c r="R27" s="42"/>
      <c r="S27" s="42"/>
    </row>
    <row r="28" spans="1:19" x14ac:dyDescent="0.25">
      <c r="N28" s="7"/>
      <c r="P28" s="7"/>
      <c r="Q28" s="3"/>
      <c r="R28" s="4"/>
      <c r="S28" s="2"/>
    </row>
    <row r="30" spans="1:19" ht="15.75" thickBot="1" x14ac:dyDescent="0.3"/>
    <row r="31" spans="1:19" ht="15.75" thickBot="1" x14ac:dyDescent="0.3">
      <c r="N31" s="8"/>
      <c r="O31" s="8"/>
      <c r="P31" s="9"/>
      <c r="Q31" s="9"/>
    </row>
    <row r="32" spans="1:19" ht="16.5" thickBot="1" x14ac:dyDescent="0.3">
      <c r="A32" s="17" t="s">
        <v>14</v>
      </c>
      <c r="B32" s="48" t="s">
        <v>6</v>
      </c>
      <c r="C32" s="48"/>
      <c r="D32" s="48"/>
      <c r="E32" s="50" t="s">
        <v>7</v>
      </c>
      <c r="F32" s="51"/>
      <c r="G32" s="30" t="s">
        <v>90</v>
      </c>
      <c r="N32" s="8"/>
      <c r="O32" s="10"/>
      <c r="P32" s="11"/>
      <c r="Q32" s="11"/>
    </row>
    <row r="33" spans="1:17" ht="16.5" thickBot="1" x14ac:dyDescent="0.3">
      <c r="A33" s="18">
        <v>1</v>
      </c>
      <c r="B33" s="47" t="s">
        <v>8</v>
      </c>
      <c r="C33" s="47"/>
      <c r="D33" s="47"/>
      <c r="E33" s="49" t="s">
        <v>82</v>
      </c>
      <c r="F33" s="49"/>
      <c r="G33" s="31" t="s">
        <v>86</v>
      </c>
      <c r="N33" s="8"/>
      <c r="O33" s="10"/>
      <c r="P33" s="11"/>
      <c r="Q33" s="11"/>
    </row>
    <row r="34" spans="1:17" ht="16.5" thickBot="1" x14ac:dyDescent="0.3">
      <c r="A34" s="19">
        <v>2</v>
      </c>
      <c r="B34" s="46" t="s">
        <v>9</v>
      </c>
      <c r="C34" s="46"/>
      <c r="D34" s="46"/>
      <c r="E34" s="44" t="s">
        <v>83</v>
      </c>
      <c r="F34" s="44"/>
      <c r="G34" s="32" t="s">
        <v>87</v>
      </c>
      <c r="N34" s="8"/>
      <c r="O34" s="10"/>
      <c r="P34" s="11"/>
      <c r="Q34" s="11"/>
    </row>
    <row r="35" spans="1:17" ht="16.5" thickBot="1" x14ac:dyDescent="0.3">
      <c r="A35" s="19">
        <v>3</v>
      </c>
      <c r="B35" s="46" t="s">
        <v>10</v>
      </c>
      <c r="C35" s="46"/>
      <c r="D35" s="46"/>
      <c r="E35" s="44" t="s">
        <v>84</v>
      </c>
      <c r="F35" s="44"/>
      <c r="G35" s="32" t="s">
        <v>88</v>
      </c>
      <c r="N35" s="8"/>
      <c r="O35" s="10"/>
      <c r="P35" s="11"/>
      <c r="Q35" s="11"/>
    </row>
    <row r="36" spans="1:17" ht="15.75" x14ac:dyDescent="0.25">
      <c r="A36" s="19">
        <v>4</v>
      </c>
      <c r="B36" s="46" t="s">
        <v>11</v>
      </c>
      <c r="C36" s="46"/>
      <c r="D36" s="46"/>
      <c r="E36" s="44" t="s">
        <v>85</v>
      </c>
      <c r="F36" s="44"/>
      <c r="G36" s="32" t="s">
        <v>89</v>
      </c>
    </row>
  </sheetData>
  <mergeCells count="25">
    <mergeCell ref="A1:G1"/>
    <mergeCell ref="A2:G2"/>
    <mergeCell ref="E34:F34"/>
    <mergeCell ref="E35:F35"/>
    <mergeCell ref="A5:F5"/>
    <mergeCell ref="A6:F6"/>
    <mergeCell ref="A7:F7"/>
    <mergeCell ref="A8:F8"/>
    <mergeCell ref="A9:F9"/>
    <mergeCell ref="A10:F10"/>
    <mergeCell ref="E36:F36"/>
    <mergeCell ref="A11:G11"/>
    <mergeCell ref="B36:D36"/>
    <mergeCell ref="B35:D35"/>
    <mergeCell ref="B34:D34"/>
    <mergeCell ref="B33:D33"/>
    <mergeCell ref="B32:D32"/>
    <mergeCell ref="E33:F33"/>
    <mergeCell ref="E32:F32"/>
    <mergeCell ref="O26:P26"/>
    <mergeCell ref="Q26:S26"/>
    <mergeCell ref="O27:P27"/>
    <mergeCell ref="Q27:S27"/>
    <mergeCell ref="A3:F3"/>
    <mergeCell ref="A4:F4"/>
  </mergeCells>
  <pageMargins left="0.7" right="0.7" top="0.75" bottom="0.75" header="0.3" footer="0.3"/>
  <pageSetup orientation="portrait"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6</xdr:col>
                    <xdr:colOff>190500</xdr:colOff>
                    <xdr:row>9</xdr:row>
                    <xdr:rowOff>180975</xdr:rowOff>
                  </from>
                  <to>
                    <xdr:col>6</xdr:col>
                    <xdr:colOff>390525</xdr:colOff>
                    <xdr:row>9</xdr:row>
                    <xdr:rowOff>390525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0000000}">
          <x14:formula1>
            <xm:f>'Primary Rugs Lookup'!$E$1:$E$4</xm:f>
          </x14:formula1>
          <xm:sqref>G4</xm:sqref>
        </x14:dataValidation>
        <x14:dataValidation type="list" allowBlank="1" showInputMessage="1" showErrorMessage="1" xr:uid="{00000000-0002-0000-0000-000001000000}">
          <x14:formula1>
            <xm:f>'Primary Rugs Lookup'!$H$1:$H$1</xm:f>
          </x14:formula1>
          <xm:sqref>G5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160"/>
  <sheetViews>
    <sheetView zoomScaleNormal="100" workbookViewId="0">
      <pane ySplit="1" topLeftCell="A2" activePane="bottomLeft" state="frozen"/>
      <selection activeCell="A2" sqref="A2:E39"/>
      <selection pane="bottomLeft" activeCell="A15" sqref="A15"/>
    </sheetView>
  </sheetViews>
  <sheetFormatPr defaultColWidth="0" defaultRowHeight="15" x14ac:dyDescent="0.25"/>
  <cols>
    <col min="1" max="1" width="16.42578125" style="20" customWidth="1"/>
    <col min="2" max="2" width="15.140625" style="20" customWidth="1"/>
    <col min="3" max="3" width="21.28515625" style="20" customWidth="1"/>
    <col min="4" max="4" width="13.28515625" style="20" customWidth="1"/>
    <col min="5" max="6" width="12" style="20" customWidth="1"/>
    <col min="7" max="7" width="11.5703125" style="20" hidden="1" customWidth="1"/>
    <col min="8" max="16384" width="9.140625" style="20" hidden="1"/>
  </cols>
  <sheetData>
    <row r="1" spans="1:8" ht="29.25" customHeight="1" x14ac:dyDescent="0.25">
      <c r="A1" s="25" t="s">
        <v>0</v>
      </c>
      <c r="B1" s="25" t="s">
        <v>1</v>
      </c>
      <c r="C1" s="25" t="s">
        <v>2</v>
      </c>
      <c r="D1" s="25" t="s">
        <v>3</v>
      </c>
      <c r="E1" s="25" t="s">
        <v>5</v>
      </c>
      <c r="F1" s="25" t="s">
        <v>4</v>
      </c>
    </row>
    <row r="2" spans="1:8" ht="17.25" customHeight="1" x14ac:dyDescent="0.25">
      <c r="A2" s="21"/>
      <c r="B2" s="21"/>
      <c r="C2" s="22"/>
      <c r="D2" s="23"/>
      <c r="E2" s="23"/>
      <c r="F2" s="26" t="str">
        <f>IFERROR(VLOOKUP( D2, 'Primary Rugs Lookup'!$A$1:$B$49, 2, FALSE), "")</f>
        <v/>
      </c>
      <c r="H2" s="13"/>
    </row>
    <row r="3" spans="1:8" ht="17.25" customHeight="1" x14ac:dyDescent="0.25">
      <c r="A3" s="21"/>
      <c r="B3" s="21"/>
      <c r="C3" s="22"/>
      <c r="D3" s="23"/>
      <c r="E3" s="23"/>
      <c r="F3" s="26" t="str">
        <f>IFERROR(VLOOKUP( D3, 'Primary Rugs Lookup'!$A$1:$B$49, 2, FALSE), "")</f>
        <v/>
      </c>
    </row>
    <row r="4" spans="1:8" ht="17.25" customHeight="1" x14ac:dyDescent="0.25">
      <c r="A4" s="21"/>
      <c r="B4" s="21"/>
      <c r="C4" s="22"/>
      <c r="D4" s="23"/>
      <c r="E4" s="23"/>
      <c r="F4" s="26" t="str">
        <f>IFERROR(VLOOKUP( D4, 'Primary Rugs Lookup'!$A$1:$B$49, 2, FALSE), "")</f>
        <v/>
      </c>
    </row>
    <row r="5" spans="1:8" ht="17.25" customHeight="1" x14ac:dyDescent="0.25">
      <c r="A5" s="21"/>
      <c r="B5" s="21"/>
      <c r="C5" s="22"/>
      <c r="D5" s="23"/>
      <c r="E5" s="23"/>
      <c r="F5" s="26" t="str">
        <f>IFERROR(VLOOKUP( D5, 'Primary Rugs Lookup'!$A$1:$B$49, 2, FALSE), "")</f>
        <v/>
      </c>
    </row>
    <row r="6" spans="1:8" ht="17.25" customHeight="1" x14ac:dyDescent="0.25">
      <c r="A6" s="21"/>
      <c r="B6" s="21"/>
      <c r="C6" s="22"/>
      <c r="D6" s="23"/>
      <c r="E6" s="23"/>
      <c r="F6" s="26" t="str">
        <f>IFERROR(VLOOKUP( D6, 'Primary Rugs Lookup'!$A$1:$B$49, 2, FALSE), "")</f>
        <v/>
      </c>
    </row>
    <row r="7" spans="1:8" ht="17.25" customHeight="1" x14ac:dyDescent="0.25">
      <c r="A7" s="21"/>
      <c r="B7" s="21"/>
      <c r="C7" s="22"/>
      <c r="D7" s="23"/>
      <c r="E7" s="23"/>
      <c r="F7" s="26" t="str">
        <f>IFERROR(VLOOKUP( D7, 'Primary Rugs Lookup'!$A$1:$B$49, 2, FALSE), "")</f>
        <v/>
      </c>
    </row>
    <row r="8" spans="1:8" ht="17.25" customHeight="1" x14ac:dyDescent="0.25">
      <c r="A8" s="21"/>
      <c r="B8" s="21"/>
      <c r="C8" s="22"/>
      <c r="D8" s="23"/>
      <c r="E8" s="23"/>
      <c r="F8" s="26" t="str">
        <f>IFERROR(VLOOKUP( D8, 'Primary Rugs Lookup'!$A$1:$B$49, 2, FALSE), "")</f>
        <v/>
      </c>
    </row>
    <row r="9" spans="1:8" ht="17.25" customHeight="1" x14ac:dyDescent="0.25">
      <c r="A9" s="21"/>
      <c r="B9" s="21"/>
      <c r="C9" s="22"/>
      <c r="D9" s="23"/>
      <c r="E9" s="23"/>
      <c r="F9" s="26" t="str">
        <f>IFERROR(VLOOKUP( D9, 'Primary Rugs Lookup'!$A$1:$B$49, 2, FALSE), "")</f>
        <v/>
      </c>
    </row>
    <row r="10" spans="1:8" ht="17.25" customHeight="1" x14ac:dyDescent="0.25">
      <c r="A10" s="21"/>
      <c r="B10" s="21"/>
      <c r="C10" s="22"/>
      <c r="D10" s="23"/>
      <c r="E10" s="23"/>
      <c r="F10" s="26" t="str">
        <f>IFERROR(VLOOKUP( D10, 'Primary Rugs Lookup'!$A$1:$B$49, 2, FALSE), "")</f>
        <v/>
      </c>
    </row>
    <row r="11" spans="1:8" ht="17.25" customHeight="1" x14ac:dyDescent="0.25">
      <c r="A11" s="21"/>
      <c r="B11" s="21"/>
      <c r="C11" s="22"/>
      <c r="D11" s="23"/>
      <c r="E11" s="23"/>
      <c r="F11" s="26" t="str">
        <f>IFERROR(VLOOKUP( D11, 'Primary Rugs Lookup'!$A$1:$B$49, 2, FALSE), "")</f>
        <v/>
      </c>
    </row>
    <row r="12" spans="1:8" ht="17.25" customHeight="1" x14ac:dyDescent="0.25">
      <c r="A12" s="21"/>
      <c r="B12" s="21"/>
      <c r="C12" s="22"/>
      <c r="D12" s="23"/>
      <c r="E12" s="23"/>
      <c r="F12" s="26" t="str">
        <f>IFERROR(VLOOKUP( D12, 'Primary Rugs Lookup'!$A$1:$B$49, 2, FALSE), "")</f>
        <v/>
      </c>
    </row>
    <row r="13" spans="1:8" ht="17.25" customHeight="1" x14ac:dyDescent="0.25">
      <c r="A13" s="21"/>
      <c r="B13" s="21"/>
      <c r="C13" s="22"/>
      <c r="D13" s="23"/>
      <c r="E13" s="23"/>
      <c r="F13" s="26" t="str">
        <f>IFERROR(VLOOKUP( D13, 'Primary Rugs Lookup'!$A$1:$B$49, 2, FALSE), "")</f>
        <v/>
      </c>
    </row>
    <row r="14" spans="1:8" ht="17.25" customHeight="1" x14ac:dyDescent="0.25">
      <c r="A14" s="21"/>
      <c r="B14" s="21"/>
      <c r="C14" s="22"/>
      <c r="D14" s="23"/>
      <c r="E14" s="23"/>
      <c r="F14" s="26" t="str">
        <f>IFERROR(VLOOKUP( D14, 'Primary Rugs Lookup'!$A$1:$B$49, 2, FALSE), "")</f>
        <v/>
      </c>
    </row>
    <row r="15" spans="1:8" ht="17.25" customHeight="1" x14ac:dyDescent="0.25">
      <c r="A15" s="21"/>
      <c r="B15" s="21"/>
      <c r="C15" s="22"/>
      <c r="D15" s="23"/>
      <c r="E15" s="23"/>
      <c r="F15" s="26" t="str">
        <f>IFERROR(VLOOKUP( D15, 'Primary Rugs Lookup'!$A$1:$B$49, 2, FALSE), "")</f>
        <v/>
      </c>
    </row>
    <row r="16" spans="1:8" ht="17.25" customHeight="1" x14ac:dyDescent="0.25">
      <c r="A16" s="21"/>
      <c r="B16" s="21"/>
      <c r="C16" s="22"/>
      <c r="D16" s="23"/>
      <c r="E16" s="23"/>
      <c r="F16" s="26" t="str">
        <f>IFERROR(VLOOKUP( D16, 'Primary Rugs Lookup'!$A$1:$B$49, 2, FALSE), "")</f>
        <v/>
      </c>
    </row>
    <row r="17" spans="1:6" ht="17.25" customHeight="1" x14ac:dyDescent="0.25">
      <c r="A17" s="21"/>
      <c r="B17" s="21"/>
      <c r="C17" s="22"/>
      <c r="D17" s="23"/>
      <c r="E17" s="23"/>
      <c r="F17" s="26" t="str">
        <f>IFERROR(VLOOKUP( D17, 'Primary Rugs Lookup'!$A$1:$B$49, 2, FALSE), "")</f>
        <v/>
      </c>
    </row>
    <row r="18" spans="1:6" ht="17.25" customHeight="1" x14ac:dyDescent="0.25">
      <c r="A18" s="21"/>
      <c r="B18" s="21"/>
      <c r="C18" s="22"/>
      <c r="D18" s="23"/>
      <c r="E18" s="23"/>
      <c r="F18" s="26" t="str">
        <f>IFERROR(VLOOKUP( D18, 'Primary Rugs Lookup'!$A$1:$B$49, 2, FALSE), "")</f>
        <v/>
      </c>
    </row>
    <row r="19" spans="1:6" ht="17.25" customHeight="1" x14ac:dyDescent="0.25">
      <c r="A19" s="21"/>
      <c r="B19" s="21"/>
      <c r="C19" s="22"/>
      <c r="D19" s="23"/>
      <c r="E19" s="23"/>
      <c r="F19" s="26" t="str">
        <f>IFERROR(VLOOKUP( D19, 'Primary Rugs Lookup'!$A$1:$B$49, 2, FALSE), "")</f>
        <v/>
      </c>
    </row>
    <row r="20" spans="1:6" ht="17.25" customHeight="1" x14ac:dyDescent="0.25">
      <c r="A20" s="21"/>
      <c r="B20" s="21"/>
      <c r="C20" s="22"/>
      <c r="D20" s="23"/>
      <c r="E20" s="23"/>
      <c r="F20" s="26" t="str">
        <f>IFERROR(VLOOKUP( D20, 'Primary Rugs Lookup'!$A$1:$B$49, 2, FALSE), "")</f>
        <v/>
      </c>
    </row>
    <row r="21" spans="1:6" ht="17.25" customHeight="1" x14ac:dyDescent="0.25">
      <c r="A21" s="21"/>
      <c r="B21" s="21"/>
      <c r="C21" s="22"/>
      <c r="D21" s="23"/>
      <c r="E21" s="23"/>
      <c r="F21" s="26" t="str">
        <f>IFERROR(VLOOKUP( D21, 'Primary Rugs Lookup'!$A$1:$B$49, 2, FALSE), "")</f>
        <v/>
      </c>
    </row>
    <row r="22" spans="1:6" ht="17.25" customHeight="1" x14ac:dyDescent="0.25">
      <c r="A22" s="21"/>
      <c r="B22" s="21"/>
      <c r="C22" s="22"/>
      <c r="D22" s="23"/>
      <c r="E22" s="23"/>
      <c r="F22" s="26" t="str">
        <f>IFERROR(VLOOKUP( D22, 'Primary Rugs Lookup'!$A$1:$B$49, 2, FALSE), "")</f>
        <v/>
      </c>
    </row>
    <row r="23" spans="1:6" ht="17.25" customHeight="1" x14ac:dyDescent="0.25">
      <c r="A23" s="21"/>
      <c r="B23" s="21"/>
      <c r="C23" s="22"/>
      <c r="D23" s="23"/>
      <c r="E23" s="23"/>
      <c r="F23" s="26" t="str">
        <f>IFERROR(VLOOKUP( D23, 'Primary Rugs Lookup'!$A$1:$B$49, 2, FALSE), "")</f>
        <v/>
      </c>
    </row>
    <row r="24" spans="1:6" ht="17.25" customHeight="1" x14ac:dyDescent="0.25">
      <c r="A24" s="21"/>
      <c r="B24" s="21"/>
      <c r="C24" s="22"/>
      <c r="D24" s="23"/>
      <c r="E24" s="23"/>
      <c r="F24" s="26" t="str">
        <f>IFERROR(VLOOKUP( D24, 'Primary Rugs Lookup'!$A$1:$B$49, 2, FALSE), "")</f>
        <v/>
      </c>
    </row>
    <row r="25" spans="1:6" ht="17.25" customHeight="1" x14ac:dyDescent="0.25">
      <c r="A25" s="21"/>
      <c r="B25" s="21"/>
      <c r="C25" s="22"/>
      <c r="D25" s="23"/>
      <c r="E25" s="23"/>
      <c r="F25" s="26" t="str">
        <f>IFERROR(VLOOKUP( D25, 'Primary Rugs Lookup'!$A$1:$B$49, 2, FALSE), "")</f>
        <v/>
      </c>
    </row>
    <row r="26" spans="1:6" ht="17.25" customHeight="1" x14ac:dyDescent="0.25">
      <c r="A26" s="21"/>
      <c r="B26" s="21"/>
      <c r="C26" s="22"/>
      <c r="D26" s="23"/>
      <c r="E26" s="23"/>
      <c r="F26" s="26" t="str">
        <f>IFERROR(VLOOKUP( D26, 'Primary Rugs Lookup'!$A$1:$B$49, 2, FALSE), "")</f>
        <v/>
      </c>
    </row>
    <row r="27" spans="1:6" ht="17.25" customHeight="1" x14ac:dyDescent="0.25">
      <c r="A27" s="21"/>
      <c r="B27" s="21"/>
      <c r="C27" s="22"/>
      <c r="D27" s="23"/>
      <c r="E27" s="23"/>
      <c r="F27" s="26" t="str">
        <f>IFERROR(VLOOKUP( D27, 'Primary Rugs Lookup'!$A$1:$B$49, 2, FALSE), "")</f>
        <v/>
      </c>
    </row>
    <row r="28" spans="1:6" ht="17.25" customHeight="1" x14ac:dyDescent="0.25">
      <c r="A28" s="21"/>
      <c r="B28" s="21"/>
      <c r="C28" s="22"/>
      <c r="D28" s="23"/>
      <c r="E28" s="23"/>
      <c r="F28" s="26" t="str">
        <f>IFERROR(VLOOKUP( D28, 'Primary Rugs Lookup'!$A$1:$B$49, 2, FALSE), "")</f>
        <v/>
      </c>
    </row>
    <row r="29" spans="1:6" ht="17.25" customHeight="1" x14ac:dyDescent="0.25">
      <c r="A29" s="21"/>
      <c r="B29" s="21"/>
      <c r="C29" s="22"/>
      <c r="D29" s="23"/>
      <c r="E29" s="23"/>
      <c r="F29" s="26" t="str">
        <f>IFERROR(VLOOKUP( D29, 'Primary Rugs Lookup'!$A$1:$B$49, 2, FALSE), "")</f>
        <v/>
      </c>
    </row>
    <row r="30" spans="1:6" ht="17.25" customHeight="1" x14ac:dyDescent="0.25">
      <c r="A30" s="21"/>
      <c r="B30" s="21"/>
      <c r="C30" s="22"/>
      <c r="D30" s="23"/>
      <c r="E30" s="23"/>
      <c r="F30" s="26" t="str">
        <f>IFERROR(VLOOKUP( D30, 'Primary Rugs Lookup'!$A$1:$B$49, 2, FALSE), "")</f>
        <v/>
      </c>
    </row>
    <row r="31" spans="1:6" ht="17.25" customHeight="1" x14ac:dyDescent="0.25">
      <c r="A31" s="21"/>
      <c r="B31" s="21"/>
      <c r="C31" s="22"/>
      <c r="D31" s="23"/>
      <c r="E31" s="23"/>
      <c r="F31" s="26" t="str">
        <f>IFERROR(VLOOKUP( D31, 'Primary Rugs Lookup'!$A$1:$B$49, 2, FALSE), "")</f>
        <v/>
      </c>
    </row>
    <row r="32" spans="1:6" ht="17.25" customHeight="1" x14ac:dyDescent="0.25">
      <c r="A32" s="21"/>
      <c r="B32" s="21"/>
      <c r="C32" s="22"/>
      <c r="D32" s="23"/>
      <c r="E32" s="23"/>
      <c r="F32" s="26" t="str">
        <f>IFERROR(VLOOKUP( D32, 'Primary Rugs Lookup'!$A$1:$B$49, 2, FALSE), "")</f>
        <v/>
      </c>
    </row>
    <row r="33" spans="1:6" ht="17.25" customHeight="1" x14ac:dyDescent="0.25">
      <c r="A33" s="21"/>
      <c r="B33" s="21"/>
      <c r="C33" s="22"/>
      <c r="D33" s="23"/>
      <c r="E33" s="23"/>
      <c r="F33" s="26" t="str">
        <f>IFERROR(VLOOKUP( D33, 'Primary Rugs Lookup'!$A$1:$B$49, 2, FALSE), "")</f>
        <v/>
      </c>
    </row>
    <row r="34" spans="1:6" ht="17.25" customHeight="1" x14ac:dyDescent="0.25">
      <c r="A34" s="21"/>
      <c r="B34" s="21"/>
      <c r="C34" s="22"/>
      <c r="D34" s="23"/>
      <c r="E34" s="23"/>
      <c r="F34" s="26" t="str">
        <f>IFERROR(VLOOKUP( D34, 'Primary Rugs Lookup'!$A$1:$B$49, 2, FALSE), "")</f>
        <v/>
      </c>
    </row>
    <row r="35" spans="1:6" ht="17.25" customHeight="1" x14ac:dyDescent="0.25">
      <c r="A35" s="21"/>
      <c r="B35" s="21"/>
      <c r="C35" s="22"/>
      <c r="D35" s="23"/>
      <c r="E35" s="23"/>
      <c r="F35" s="26" t="str">
        <f>IFERROR(VLOOKUP( D35, 'Primary Rugs Lookup'!$A$1:$B$49, 2, FALSE), "")</f>
        <v/>
      </c>
    </row>
    <row r="36" spans="1:6" ht="17.25" customHeight="1" x14ac:dyDescent="0.25">
      <c r="A36" s="21"/>
      <c r="B36" s="21"/>
      <c r="C36" s="22"/>
      <c r="D36" s="23"/>
      <c r="E36" s="23"/>
      <c r="F36" s="26" t="str">
        <f>IFERROR(VLOOKUP( D36, 'Primary Rugs Lookup'!$A$1:$B$49, 2, FALSE), "")</f>
        <v/>
      </c>
    </row>
    <row r="37" spans="1:6" ht="17.25" customHeight="1" x14ac:dyDescent="0.25">
      <c r="A37" s="21"/>
      <c r="B37" s="24"/>
      <c r="C37" s="22"/>
      <c r="D37" s="23"/>
      <c r="E37" s="23"/>
      <c r="F37" s="26" t="str">
        <f>IFERROR(VLOOKUP( D37, 'Primary Rugs Lookup'!$A$1:$B$49, 2, FALSE), "")</f>
        <v/>
      </c>
    </row>
    <row r="38" spans="1:6" ht="17.25" customHeight="1" x14ac:dyDescent="0.25">
      <c r="A38" s="21"/>
      <c r="B38" s="21"/>
      <c r="C38" s="22"/>
      <c r="D38" s="23"/>
      <c r="E38" s="23"/>
      <c r="F38" s="26" t="str">
        <f>IFERROR(VLOOKUP( D38, 'Primary Rugs Lookup'!$A$1:$B$49, 2, FALSE), "")</f>
        <v/>
      </c>
    </row>
    <row r="39" spans="1:6" ht="17.25" customHeight="1" x14ac:dyDescent="0.25">
      <c r="A39" s="21"/>
      <c r="B39" s="21"/>
      <c r="C39" s="22"/>
      <c r="D39" s="23"/>
      <c r="E39" s="23"/>
      <c r="F39" s="26" t="str">
        <f>IFERROR(VLOOKUP( D39, 'Primary Rugs Lookup'!$A$1:$B$49, 2, FALSE), "")</f>
        <v/>
      </c>
    </row>
    <row r="40" spans="1:6" ht="17.25" customHeight="1" x14ac:dyDescent="0.25">
      <c r="A40" s="21"/>
      <c r="B40" s="21"/>
      <c r="C40" s="22"/>
      <c r="D40" s="23"/>
      <c r="E40" s="23"/>
      <c r="F40" s="26" t="str">
        <f>IFERROR(VLOOKUP( D40, 'Primary Rugs Lookup'!$A$1:$B$49, 2, FALSE), "")</f>
        <v/>
      </c>
    </row>
    <row r="41" spans="1:6" ht="17.25" customHeight="1" x14ac:dyDescent="0.25">
      <c r="A41" s="21"/>
      <c r="B41" s="21"/>
      <c r="C41" s="22"/>
      <c r="D41" s="23"/>
      <c r="E41" s="23"/>
      <c r="F41" s="26" t="str">
        <f>IFERROR(VLOOKUP( D41, 'Primary Rugs Lookup'!$A$1:$B$49, 2, FALSE), "")</f>
        <v/>
      </c>
    </row>
    <row r="42" spans="1:6" ht="17.25" customHeight="1" x14ac:dyDescent="0.25">
      <c r="A42" s="21"/>
      <c r="B42" s="21"/>
      <c r="C42" s="22"/>
      <c r="D42" s="23"/>
      <c r="E42" s="23"/>
      <c r="F42" s="26" t="str">
        <f>IFERROR(VLOOKUP( D42, 'Primary Rugs Lookup'!$A$1:$B$49, 2, FALSE), "")</f>
        <v/>
      </c>
    </row>
    <row r="43" spans="1:6" ht="17.25" customHeight="1" x14ac:dyDescent="0.25">
      <c r="A43" s="21"/>
      <c r="B43" s="21"/>
      <c r="C43" s="22"/>
      <c r="D43" s="23"/>
      <c r="E43" s="23"/>
      <c r="F43" s="26" t="str">
        <f>IFERROR(VLOOKUP( D43, 'Primary Rugs Lookup'!$A$1:$B$49, 2, FALSE), "")</f>
        <v/>
      </c>
    </row>
    <row r="44" spans="1:6" ht="17.25" customHeight="1" x14ac:dyDescent="0.25">
      <c r="A44" s="21"/>
      <c r="B44" s="21"/>
      <c r="C44" s="22"/>
      <c r="D44" s="23"/>
      <c r="E44" s="23"/>
      <c r="F44" s="26" t="str">
        <f>IFERROR(VLOOKUP( D44, 'Primary Rugs Lookup'!$A$1:$B$49, 2, FALSE), "")</f>
        <v/>
      </c>
    </row>
    <row r="45" spans="1:6" ht="17.25" customHeight="1" x14ac:dyDescent="0.25">
      <c r="A45" s="21"/>
      <c r="B45" s="21"/>
      <c r="C45" s="22"/>
      <c r="D45" s="23"/>
      <c r="E45" s="23"/>
      <c r="F45" s="26" t="str">
        <f>IFERROR(VLOOKUP( D45, 'Primary Rugs Lookup'!$A$1:$B$49, 2, FALSE), "")</f>
        <v/>
      </c>
    </row>
    <row r="46" spans="1:6" ht="17.25" customHeight="1" x14ac:dyDescent="0.25">
      <c r="A46" s="21"/>
      <c r="B46" s="21"/>
      <c r="C46" s="22"/>
      <c r="D46" s="23"/>
      <c r="E46" s="23"/>
      <c r="F46" s="26" t="str">
        <f>IFERROR(VLOOKUP( D46, 'Primary Rugs Lookup'!$A$1:$B$49, 2, FALSE), "")</f>
        <v/>
      </c>
    </row>
    <row r="47" spans="1:6" ht="17.25" customHeight="1" x14ac:dyDescent="0.25">
      <c r="A47" s="21"/>
      <c r="B47" s="21"/>
      <c r="C47" s="22"/>
      <c r="D47" s="23"/>
      <c r="E47" s="23"/>
      <c r="F47" s="26" t="str">
        <f>IFERROR(VLOOKUP( D47, 'Primary Rugs Lookup'!$A$1:$B$49, 2, FALSE), "")</f>
        <v/>
      </c>
    </row>
    <row r="48" spans="1:6" ht="17.25" customHeight="1" x14ac:dyDescent="0.25">
      <c r="A48" s="21"/>
      <c r="B48" s="21"/>
      <c r="C48" s="22"/>
      <c r="D48" s="23"/>
      <c r="E48" s="23"/>
      <c r="F48" s="26" t="str">
        <f>IFERROR(VLOOKUP( D48, 'Primary Rugs Lookup'!$A$1:$B$49, 2, FALSE), "")</f>
        <v/>
      </c>
    </row>
    <row r="49" spans="1:6" ht="17.25" customHeight="1" x14ac:dyDescent="0.25">
      <c r="A49" s="21"/>
      <c r="B49" s="21"/>
      <c r="C49" s="22"/>
      <c r="D49" s="23"/>
      <c r="E49" s="23"/>
      <c r="F49" s="26" t="str">
        <f>IFERROR(VLOOKUP( D49, 'Primary Rugs Lookup'!$A$1:$B$49, 2, FALSE), "")</f>
        <v/>
      </c>
    </row>
    <row r="50" spans="1:6" ht="17.25" customHeight="1" x14ac:dyDescent="0.25">
      <c r="A50" s="21"/>
      <c r="B50" s="21"/>
      <c r="C50" s="22"/>
      <c r="D50" s="23"/>
      <c r="E50" s="23"/>
      <c r="F50" s="26" t="str">
        <f>IFERROR(VLOOKUP( D50, 'Primary Rugs Lookup'!$A$1:$B$49, 2, FALSE), "")</f>
        <v/>
      </c>
    </row>
    <row r="51" spans="1:6" ht="17.25" customHeight="1" x14ac:dyDescent="0.25">
      <c r="A51" s="21"/>
      <c r="B51" s="21"/>
      <c r="C51" s="22"/>
      <c r="D51" s="23"/>
      <c r="E51" s="23"/>
      <c r="F51" s="26" t="str">
        <f>IFERROR(VLOOKUP( D51, 'Primary Rugs Lookup'!$A$1:$B$49, 2, FALSE), "")</f>
        <v/>
      </c>
    </row>
    <row r="52" spans="1:6" ht="17.25" customHeight="1" x14ac:dyDescent="0.25">
      <c r="A52" s="21"/>
      <c r="B52" s="21"/>
      <c r="C52" s="22"/>
      <c r="D52" s="23"/>
      <c r="E52" s="23"/>
      <c r="F52" s="26" t="str">
        <f>IFERROR(VLOOKUP( D52, 'Primary Rugs Lookup'!$A$1:$B$49, 2, FALSE), "")</f>
        <v/>
      </c>
    </row>
    <row r="53" spans="1:6" ht="17.25" customHeight="1" x14ac:dyDescent="0.25">
      <c r="A53" s="21"/>
      <c r="B53" s="21"/>
      <c r="C53" s="22"/>
      <c r="D53" s="23"/>
      <c r="E53" s="23"/>
      <c r="F53" s="26" t="str">
        <f>IFERROR(VLOOKUP( D53, 'Primary Rugs Lookup'!$A$1:$B$49, 2, FALSE), "")</f>
        <v/>
      </c>
    </row>
    <row r="54" spans="1:6" ht="17.25" customHeight="1" x14ac:dyDescent="0.25">
      <c r="A54" s="21"/>
      <c r="B54" s="21"/>
      <c r="C54" s="22"/>
      <c r="D54" s="23"/>
      <c r="E54" s="23"/>
      <c r="F54" s="26" t="str">
        <f>IFERROR(VLOOKUP( D54, 'Primary Rugs Lookup'!$A$1:$B$49, 2, FALSE), "")</f>
        <v/>
      </c>
    </row>
    <row r="55" spans="1:6" ht="17.25" customHeight="1" x14ac:dyDescent="0.25">
      <c r="A55" s="21"/>
      <c r="B55" s="21"/>
      <c r="C55" s="22"/>
      <c r="D55" s="23"/>
      <c r="E55" s="23"/>
      <c r="F55" s="26" t="str">
        <f>IFERROR(VLOOKUP( D55, 'Primary Rugs Lookup'!$A$1:$B$49, 2, FALSE), "")</f>
        <v/>
      </c>
    </row>
    <row r="56" spans="1:6" ht="17.25" customHeight="1" x14ac:dyDescent="0.25">
      <c r="A56" s="21"/>
      <c r="B56" s="21"/>
      <c r="C56" s="22"/>
      <c r="D56" s="23"/>
      <c r="E56" s="23"/>
      <c r="F56" s="26" t="str">
        <f>IFERROR(VLOOKUP( D56, 'Primary Rugs Lookup'!$A$1:$B$49, 2, FALSE), "")</f>
        <v/>
      </c>
    </row>
    <row r="57" spans="1:6" ht="17.25" customHeight="1" x14ac:dyDescent="0.25">
      <c r="A57" s="21"/>
      <c r="B57" s="21"/>
      <c r="C57" s="22"/>
      <c r="D57" s="23"/>
      <c r="E57" s="23"/>
      <c r="F57" s="26" t="str">
        <f>IFERROR(VLOOKUP( D57, 'Primary Rugs Lookup'!$A$1:$B$49, 2, FALSE), "")</f>
        <v/>
      </c>
    </row>
    <row r="58" spans="1:6" ht="17.25" customHeight="1" x14ac:dyDescent="0.25">
      <c r="A58" s="21"/>
      <c r="B58" s="21"/>
      <c r="C58" s="22"/>
      <c r="D58" s="23"/>
      <c r="E58" s="23"/>
      <c r="F58" s="26" t="str">
        <f>IFERROR(VLOOKUP( D58, 'Primary Rugs Lookup'!$A$1:$B$49, 2, FALSE), "")</f>
        <v/>
      </c>
    </row>
    <row r="59" spans="1:6" ht="17.25" customHeight="1" x14ac:dyDescent="0.25">
      <c r="A59" s="21"/>
      <c r="B59" s="21"/>
      <c r="C59" s="22"/>
      <c r="D59" s="23"/>
      <c r="E59" s="23"/>
      <c r="F59" s="26" t="str">
        <f>IFERROR(VLOOKUP( D59, 'Primary Rugs Lookup'!$A$1:$B$49, 2, FALSE), "")</f>
        <v/>
      </c>
    </row>
    <row r="60" spans="1:6" ht="17.25" customHeight="1" x14ac:dyDescent="0.25">
      <c r="A60" s="21"/>
      <c r="B60" s="21"/>
      <c r="C60" s="22"/>
      <c r="D60" s="23"/>
      <c r="E60" s="23"/>
      <c r="F60" s="26" t="str">
        <f>IFERROR(VLOOKUP( D60, 'Primary Rugs Lookup'!$A$1:$B$49, 2, FALSE), "")</f>
        <v/>
      </c>
    </row>
    <row r="61" spans="1:6" ht="17.25" customHeight="1" x14ac:dyDescent="0.25">
      <c r="A61" s="21"/>
      <c r="B61" s="21"/>
      <c r="C61" s="22"/>
      <c r="D61" s="23"/>
      <c r="E61" s="23"/>
      <c r="F61" s="26" t="str">
        <f>IFERROR(VLOOKUP( D61, 'Primary Rugs Lookup'!$A$1:$B$49, 2, FALSE), "")</f>
        <v/>
      </c>
    </row>
    <row r="62" spans="1:6" ht="17.25" customHeight="1" x14ac:dyDescent="0.25">
      <c r="A62" s="21"/>
      <c r="B62" s="21"/>
      <c r="C62" s="22"/>
      <c r="D62" s="23"/>
      <c r="E62" s="23"/>
      <c r="F62" s="26" t="str">
        <f>IFERROR(VLOOKUP( D62, 'Primary Rugs Lookup'!$A$1:$B$49, 2, FALSE), "")</f>
        <v/>
      </c>
    </row>
    <row r="63" spans="1:6" ht="17.25" customHeight="1" x14ac:dyDescent="0.25">
      <c r="A63" s="21"/>
      <c r="B63" s="21"/>
      <c r="C63" s="22"/>
      <c r="D63" s="23"/>
      <c r="E63" s="23"/>
      <c r="F63" s="26" t="str">
        <f>IFERROR(VLOOKUP( D63, 'Primary Rugs Lookup'!$A$1:$B$49, 2, FALSE), "")</f>
        <v/>
      </c>
    </row>
    <row r="64" spans="1:6" ht="17.25" customHeight="1" x14ac:dyDescent="0.25">
      <c r="A64" s="21"/>
      <c r="B64" s="21"/>
      <c r="C64" s="22"/>
      <c r="D64" s="23"/>
      <c r="E64" s="23"/>
      <c r="F64" s="26" t="str">
        <f>IFERROR(VLOOKUP( D64, 'Primary Rugs Lookup'!$A$1:$B$49, 2, FALSE), "")</f>
        <v/>
      </c>
    </row>
    <row r="65" spans="1:6" ht="17.25" customHeight="1" x14ac:dyDescent="0.25">
      <c r="A65" s="21"/>
      <c r="B65" s="21"/>
      <c r="C65" s="22"/>
      <c r="D65" s="23"/>
      <c r="E65" s="23"/>
      <c r="F65" s="26" t="str">
        <f>IFERROR(VLOOKUP( D65, 'Primary Rugs Lookup'!$A$1:$B$49, 2, FALSE), "")</f>
        <v/>
      </c>
    </row>
    <row r="66" spans="1:6" ht="17.25" customHeight="1" x14ac:dyDescent="0.25">
      <c r="A66" s="21"/>
      <c r="B66" s="21"/>
      <c r="C66" s="22"/>
      <c r="D66" s="23"/>
      <c r="E66" s="23"/>
      <c r="F66" s="26" t="str">
        <f>IFERROR(VLOOKUP( D66, 'Primary Rugs Lookup'!$A$1:$B$49, 2, FALSE), "")</f>
        <v/>
      </c>
    </row>
    <row r="67" spans="1:6" ht="17.25" customHeight="1" x14ac:dyDescent="0.25">
      <c r="A67" s="21"/>
      <c r="B67" s="21"/>
      <c r="C67" s="22"/>
      <c r="D67" s="23"/>
      <c r="E67" s="23"/>
      <c r="F67" s="26" t="str">
        <f>IFERROR(VLOOKUP( D67, 'Primary Rugs Lookup'!$A$1:$B$49, 2, FALSE), "")</f>
        <v/>
      </c>
    </row>
    <row r="68" spans="1:6" ht="17.25" customHeight="1" x14ac:dyDescent="0.25">
      <c r="A68" s="21"/>
      <c r="B68" s="21"/>
      <c r="C68" s="22"/>
      <c r="D68" s="23"/>
      <c r="E68" s="23"/>
      <c r="F68" s="26" t="str">
        <f>IFERROR(VLOOKUP( D68, 'Primary Rugs Lookup'!$A$1:$B$49, 2, FALSE), "")</f>
        <v/>
      </c>
    </row>
    <row r="69" spans="1:6" ht="17.25" customHeight="1" x14ac:dyDescent="0.25">
      <c r="A69" s="21"/>
      <c r="B69" s="21"/>
      <c r="C69" s="22"/>
      <c r="D69" s="23"/>
      <c r="E69" s="23"/>
      <c r="F69" s="26" t="str">
        <f>IFERROR(VLOOKUP( D69, 'Primary Rugs Lookup'!$A$1:$B$49, 2, FALSE), "")</f>
        <v/>
      </c>
    </row>
    <row r="70" spans="1:6" ht="17.25" customHeight="1" x14ac:dyDescent="0.25">
      <c r="A70" s="21"/>
      <c r="B70" s="21"/>
      <c r="C70" s="22"/>
      <c r="D70" s="23"/>
      <c r="E70" s="23"/>
      <c r="F70" s="26" t="str">
        <f>IFERROR(VLOOKUP( D70, 'Primary Rugs Lookup'!$A$1:$B$49, 2, FALSE), "")</f>
        <v/>
      </c>
    </row>
    <row r="71" spans="1:6" ht="17.25" customHeight="1" x14ac:dyDescent="0.25">
      <c r="A71" s="21"/>
      <c r="B71" s="21"/>
      <c r="C71" s="22"/>
      <c r="D71" s="23"/>
      <c r="E71" s="23"/>
      <c r="F71" s="26" t="str">
        <f>IFERROR(VLOOKUP( D71, 'Primary Rugs Lookup'!$A$1:$B$49, 2, FALSE), "")</f>
        <v/>
      </c>
    </row>
    <row r="72" spans="1:6" ht="17.25" customHeight="1" x14ac:dyDescent="0.25">
      <c r="A72" s="21"/>
      <c r="B72" s="21"/>
      <c r="C72" s="22"/>
      <c r="D72" s="23"/>
      <c r="E72" s="23"/>
      <c r="F72" s="26" t="str">
        <f>IFERROR(VLOOKUP( D72, 'Primary Rugs Lookup'!$A$1:$B$49, 2, FALSE), "")</f>
        <v/>
      </c>
    </row>
    <row r="73" spans="1:6" ht="17.25" customHeight="1" x14ac:dyDescent="0.25">
      <c r="A73" s="21"/>
      <c r="B73" s="21"/>
      <c r="C73" s="22"/>
      <c r="D73" s="23"/>
      <c r="E73" s="23"/>
      <c r="F73" s="26" t="str">
        <f>IFERROR(VLOOKUP( D73, 'Primary Rugs Lookup'!$A$1:$B$49, 2, FALSE), "")</f>
        <v/>
      </c>
    </row>
    <row r="74" spans="1:6" ht="17.25" customHeight="1" x14ac:dyDescent="0.25">
      <c r="A74" s="21"/>
      <c r="B74" s="21"/>
      <c r="C74" s="22"/>
      <c r="D74" s="23"/>
      <c r="E74" s="23"/>
      <c r="F74" s="26" t="str">
        <f>IFERROR(VLOOKUP( D74, 'Primary Rugs Lookup'!$A$1:$B$49, 2, FALSE), "")</f>
        <v/>
      </c>
    </row>
    <row r="75" spans="1:6" ht="17.25" customHeight="1" x14ac:dyDescent="0.25">
      <c r="A75" s="21"/>
      <c r="B75" s="21"/>
      <c r="C75" s="22"/>
      <c r="D75" s="23"/>
      <c r="E75" s="23"/>
      <c r="F75" s="26" t="str">
        <f>IFERROR(VLOOKUP( D75, 'Primary Rugs Lookup'!$A$1:$B$49, 2, FALSE), "")</f>
        <v/>
      </c>
    </row>
    <row r="76" spans="1:6" ht="17.25" customHeight="1" x14ac:dyDescent="0.25">
      <c r="A76" s="21"/>
      <c r="B76" s="21"/>
      <c r="C76" s="22"/>
      <c r="D76" s="23"/>
      <c r="E76" s="23"/>
      <c r="F76" s="26" t="str">
        <f>IFERROR(VLOOKUP( D76, 'Primary Rugs Lookup'!$A$1:$B$49, 2, FALSE), "")</f>
        <v/>
      </c>
    </row>
    <row r="77" spans="1:6" ht="17.25" customHeight="1" x14ac:dyDescent="0.25">
      <c r="A77" s="21"/>
      <c r="B77" s="21"/>
      <c r="C77" s="22"/>
      <c r="D77" s="23"/>
      <c r="E77" s="23"/>
      <c r="F77" s="26" t="str">
        <f>IFERROR(VLOOKUP( D77, 'Primary Rugs Lookup'!$A$1:$B$49, 2, FALSE), "")</f>
        <v/>
      </c>
    </row>
    <row r="78" spans="1:6" ht="17.25" customHeight="1" x14ac:dyDescent="0.25">
      <c r="A78" s="21"/>
      <c r="B78" s="21"/>
      <c r="C78" s="22"/>
      <c r="D78" s="23"/>
      <c r="E78" s="23"/>
      <c r="F78" s="26" t="str">
        <f>IFERROR(VLOOKUP( D78, 'Primary Rugs Lookup'!$A$1:$B$49, 2, FALSE), "")</f>
        <v/>
      </c>
    </row>
    <row r="79" spans="1:6" ht="17.25" customHeight="1" x14ac:dyDescent="0.25">
      <c r="A79" s="21"/>
      <c r="B79" s="21"/>
      <c r="C79" s="22"/>
      <c r="D79" s="23"/>
      <c r="E79" s="23"/>
      <c r="F79" s="26" t="str">
        <f>IFERROR(VLOOKUP( D79, 'Primary Rugs Lookup'!$A$1:$B$49, 2, FALSE), "")</f>
        <v/>
      </c>
    </row>
    <row r="80" spans="1:6" ht="17.25" customHeight="1" x14ac:dyDescent="0.25">
      <c r="A80" s="21"/>
      <c r="B80" s="21"/>
      <c r="C80" s="22"/>
      <c r="D80" s="23"/>
      <c r="E80" s="23"/>
      <c r="F80" s="26" t="str">
        <f>IFERROR(VLOOKUP( D80, 'Primary Rugs Lookup'!$A$1:$B$49, 2, FALSE), "")</f>
        <v/>
      </c>
    </row>
    <row r="81" spans="1:6" ht="17.25" customHeight="1" x14ac:dyDescent="0.25">
      <c r="A81" s="21"/>
      <c r="B81" s="21"/>
      <c r="C81" s="22"/>
      <c r="D81" s="23"/>
      <c r="E81" s="23"/>
      <c r="F81" s="26" t="str">
        <f>IFERROR(VLOOKUP( D81, 'Primary Rugs Lookup'!$A$1:$B$49, 2, FALSE), "")</f>
        <v/>
      </c>
    </row>
    <row r="82" spans="1:6" ht="17.25" customHeight="1" x14ac:dyDescent="0.25">
      <c r="A82" s="21"/>
      <c r="B82" s="21"/>
      <c r="C82" s="22"/>
      <c r="D82" s="23"/>
      <c r="E82" s="23"/>
      <c r="F82" s="26" t="str">
        <f>IFERROR(VLOOKUP( D82, 'Primary Rugs Lookup'!$A$1:$B$49, 2, FALSE), "")</f>
        <v/>
      </c>
    </row>
    <row r="83" spans="1:6" ht="17.25" customHeight="1" x14ac:dyDescent="0.25">
      <c r="A83" s="21"/>
      <c r="B83" s="21"/>
      <c r="C83" s="22"/>
      <c r="D83" s="23"/>
      <c r="E83" s="23"/>
      <c r="F83" s="26" t="str">
        <f>IFERROR(VLOOKUP( D83, 'Primary Rugs Lookup'!$A$1:$B$49, 2, FALSE), "")</f>
        <v/>
      </c>
    </row>
    <row r="84" spans="1:6" ht="17.25" customHeight="1" x14ac:dyDescent="0.25">
      <c r="A84" s="21"/>
      <c r="B84" s="21"/>
      <c r="C84" s="22"/>
      <c r="D84" s="23"/>
      <c r="E84" s="23"/>
      <c r="F84" s="26" t="str">
        <f>IFERROR(VLOOKUP( D84, 'Primary Rugs Lookup'!$A$1:$B$49, 2, FALSE), "")</f>
        <v/>
      </c>
    </row>
    <row r="85" spans="1:6" ht="17.25" customHeight="1" x14ac:dyDescent="0.25">
      <c r="A85" s="21"/>
      <c r="B85" s="21"/>
      <c r="C85" s="22"/>
      <c r="D85" s="23"/>
      <c r="E85" s="23"/>
      <c r="F85" s="26" t="str">
        <f>IFERROR(VLOOKUP( D85, 'Primary Rugs Lookup'!$A$1:$B$49, 2, FALSE), "")</f>
        <v/>
      </c>
    </row>
    <row r="86" spans="1:6" ht="17.25" customHeight="1" x14ac:dyDescent="0.25">
      <c r="A86" s="21"/>
      <c r="B86" s="21"/>
      <c r="C86" s="22"/>
      <c r="D86" s="23"/>
      <c r="E86" s="23"/>
      <c r="F86" s="26" t="str">
        <f>IFERROR(VLOOKUP( D86, 'Primary Rugs Lookup'!$A$1:$B$49, 2, FALSE), "")</f>
        <v/>
      </c>
    </row>
    <row r="87" spans="1:6" ht="17.25" customHeight="1" x14ac:dyDescent="0.25">
      <c r="A87" s="21"/>
      <c r="B87" s="21"/>
      <c r="C87" s="22"/>
      <c r="D87" s="23"/>
      <c r="E87" s="23"/>
      <c r="F87" s="26" t="str">
        <f>IFERROR(VLOOKUP( D87, 'Primary Rugs Lookup'!$A$1:$B$49, 2, FALSE), "")</f>
        <v/>
      </c>
    </row>
    <row r="88" spans="1:6" ht="17.25" customHeight="1" x14ac:dyDescent="0.25">
      <c r="A88" s="21"/>
      <c r="B88" s="21"/>
      <c r="C88" s="22"/>
      <c r="D88" s="23"/>
      <c r="E88" s="23"/>
      <c r="F88" s="26" t="str">
        <f>IFERROR(VLOOKUP( D88, 'Primary Rugs Lookup'!$A$1:$B$49, 2, FALSE), "")</f>
        <v/>
      </c>
    </row>
    <row r="89" spans="1:6" ht="17.25" customHeight="1" x14ac:dyDescent="0.25">
      <c r="A89" s="21"/>
      <c r="B89" s="21"/>
      <c r="C89" s="22"/>
      <c r="D89" s="23"/>
      <c r="E89" s="23"/>
      <c r="F89" s="26" t="str">
        <f>IFERROR(VLOOKUP( D89, 'Primary Rugs Lookup'!$A$1:$B$49, 2, FALSE), "")</f>
        <v/>
      </c>
    </row>
    <row r="90" spans="1:6" ht="17.25" customHeight="1" x14ac:dyDescent="0.25">
      <c r="A90" s="21"/>
      <c r="B90" s="21"/>
      <c r="C90" s="22"/>
      <c r="D90" s="23"/>
      <c r="E90" s="23"/>
      <c r="F90" s="26" t="str">
        <f>IFERROR(VLOOKUP( D90, 'Primary Rugs Lookup'!$A$1:$B$49, 2, FALSE), "")</f>
        <v/>
      </c>
    </row>
    <row r="91" spans="1:6" ht="17.25" customHeight="1" x14ac:dyDescent="0.25">
      <c r="A91" s="21"/>
      <c r="B91" s="21"/>
      <c r="C91" s="22"/>
      <c r="D91" s="23"/>
      <c r="E91" s="23"/>
      <c r="F91" s="26" t="str">
        <f>IFERROR(VLOOKUP( D91, 'Primary Rugs Lookup'!$A$1:$B$49, 2, FALSE), "")</f>
        <v/>
      </c>
    </row>
    <row r="92" spans="1:6" ht="17.25" customHeight="1" x14ac:dyDescent="0.25">
      <c r="A92" s="21"/>
      <c r="B92" s="21"/>
      <c r="C92" s="22"/>
      <c r="D92" s="23"/>
      <c r="E92" s="23"/>
      <c r="F92" s="26" t="str">
        <f>IFERROR(VLOOKUP( D92, 'Primary Rugs Lookup'!$A$1:$B$49, 2, FALSE), "")</f>
        <v/>
      </c>
    </row>
    <row r="93" spans="1:6" ht="17.25" customHeight="1" x14ac:dyDescent="0.25">
      <c r="A93" s="21"/>
      <c r="B93" s="21"/>
      <c r="C93" s="22"/>
      <c r="D93" s="23"/>
      <c r="E93" s="23"/>
      <c r="F93" s="26" t="str">
        <f>IFERROR(VLOOKUP( D93, 'Primary Rugs Lookup'!$A$1:$B$49, 2, FALSE), "")</f>
        <v/>
      </c>
    </row>
    <row r="94" spans="1:6" ht="17.25" customHeight="1" x14ac:dyDescent="0.25">
      <c r="A94" s="21"/>
      <c r="B94" s="21"/>
      <c r="C94" s="22"/>
      <c r="D94" s="23"/>
      <c r="E94" s="23"/>
      <c r="F94" s="26" t="str">
        <f>IFERROR(VLOOKUP( D94, 'Primary Rugs Lookup'!$A$1:$B$49, 2, FALSE), "")</f>
        <v/>
      </c>
    </row>
    <row r="95" spans="1:6" ht="17.25" customHeight="1" x14ac:dyDescent="0.25">
      <c r="A95" s="21"/>
      <c r="B95" s="21"/>
      <c r="C95" s="22"/>
      <c r="D95" s="23"/>
      <c r="E95" s="23"/>
      <c r="F95" s="26" t="str">
        <f>IFERROR(VLOOKUP( D95, 'Primary Rugs Lookup'!$A$1:$B$49, 2, FALSE), "")</f>
        <v/>
      </c>
    </row>
    <row r="96" spans="1:6" ht="17.25" customHeight="1" x14ac:dyDescent="0.25">
      <c r="A96" s="21"/>
      <c r="B96" s="21"/>
      <c r="C96" s="22"/>
      <c r="D96" s="23"/>
      <c r="E96" s="23"/>
      <c r="F96" s="26" t="str">
        <f>IFERROR(VLOOKUP( D96, 'Primary Rugs Lookup'!$A$1:$B$49, 2, FALSE), "")</f>
        <v/>
      </c>
    </row>
    <row r="97" spans="1:6" ht="17.25" customHeight="1" x14ac:dyDescent="0.25">
      <c r="A97" s="21"/>
      <c r="B97" s="21"/>
      <c r="C97" s="22"/>
      <c r="D97" s="23"/>
      <c r="E97" s="23"/>
      <c r="F97" s="26" t="str">
        <f>IFERROR(VLOOKUP( D97, 'Primary Rugs Lookup'!$A$1:$B$49, 2, FALSE), "")</f>
        <v/>
      </c>
    </row>
    <row r="98" spans="1:6" ht="17.25" customHeight="1" x14ac:dyDescent="0.25">
      <c r="A98" s="21"/>
      <c r="B98" s="21"/>
      <c r="C98" s="22"/>
      <c r="D98" s="23"/>
      <c r="E98" s="23"/>
      <c r="F98" s="26" t="str">
        <f>IFERROR(VLOOKUP( D98, 'Primary Rugs Lookup'!$A$1:$B$49, 2, FALSE), "")</f>
        <v/>
      </c>
    </row>
    <row r="99" spans="1:6" ht="17.25" customHeight="1" x14ac:dyDescent="0.25">
      <c r="A99" s="21"/>
      <c r="B99" s="21"/>
      <c r="C99" s="22"/>
      <c r="D99" s="23"/>
      <c r="E99" s="23"/>
      <c r="F99" s="26" t="str">
        <f>IFERROR(VLOOKUP( D99, 'Primary Rugs Lookup'!$A$1:$B$49, 2, FALSE), "")</f>
        <v/>
      </c>
    </row>
    <row r="100" spans="1:6" ht="17.25" customHeight="1" x14ac:dyDescent="0.25">
      <c r="A100" s="21"/>
      <c r="B100" s="21"/>
      <c r="C100" s="22"/>
      <c r="D100" s="23"/>
      <c r="E100" s="23"/>
      <c r="F100" s="26" t="str">
        <f>IFERROR(VLOOKUP( D100, 'Primary Rugs Lookup'!$A$1:$B$49, 2, FALSE), "")</f>
        <v/>
      </c>
    </row>
    <row r="101" spans="1:6" ht="17.25" customHeight="1" x14ac:dyDescent="0.25">
      <c r="A101" s="21"/>
      <c r="B101" s="21"/>
      <c r="C101" s="22"/>
      <c r="D101" s="23"/>
      <c r="E101" s="23"/>
      <c r="F101" s="26" t="str">
        <f>IFERROR(VLOOKUP( D101, 'Primary Rugs Lookup'!$A$1:$B$49, 2, FALSE), "")</f>
        <v/>
      </c>
    </row>
    <row r="102" spans="1:6" ht="17.25" customHeight="1" x14ac:dyDescent="0.25">
      <c r="A102" s="21"/>
      <c r="B102" s="21"/>
      <c r="C102" s="22"/>
      <c r="D102" s="23"/>
      <c r="E102" s="23"/>
      <c r="F102" s="26" t="str">
        <f>IFERROR(VLOOKUP( D102, 'Primary Rugs Lookup'!$A$1:$B$49, 2, FALSE), "")</f>
        <v/>
      </c>
    </row>
    <row r="103" spans="1:6" ht="17.25" customHeight="1" x14ac:dyDescent="0.25">
      <c r="A103" s="21"/>
      <c r="B103" s="21"/>
      <c r="C103" s="22"/>
      <c r="D103" s="23"/>
      <c r="E103" s="23"/>
      <c r="F103" s="26" t="str">
        <f>IFERROR(VLOOKUP( D103, 'Primary Rugs Lookup'!$A$1:$B$49, 2, FALSE), "")</f>
        <v/>
      </c>
    </row>
    <row r="104" spans="1:6" ht="17.25" customHeight="1" x14ac:dyDescent="0.25">
      <c r="A104" s="21"/>
      <c r="B104" s="21"/>
      <c r="C104" s="22"/>
      <c r="D104" s="23"/>
      <c r="E104" s="23"/>
      <c r="F104" s="26" t="str">
        <f>IFERROR(VLOOKUP( D104, 'Primary Rugs Lookup'!$A$1:$B$49, 2, FALSE), "")</f>
        <v/>
      </c>
    </row>
    <row r="105" spans="1:6" ht="17.25" customHeight="1" x14ac:dyDescent="0.25">
      <c r="A105" s="21"/>
      <c r="B105" s="21"/>
      <c r="C105" s="22"/>
      <c r="D105" s="23"/>
      <c r="E105" s="23"/>
      <c r="F105" s="26" t="str">
        <f>IFERROR(VLOOKUP( D105, 'Primary Rugs Lookup'!$A$1:$B$49, 2, FALSE), "")</f>
        <v/>
      </c>
    </row>
    <row r="106" spans="1:6" ht="17.25" customHeight="1" x14ac:dyDescent="0.25">
      <c r="A106" s="21"/>
      <c r="B106" s="21"/>
      <c r="C106" s="22"/>
      <c r="D106" s="23"/>
      <c r="E106" s="23"/>
      <c r="F106" s="26" t="str">
        <f>IFERROR(VLOOKUP( D106, 'Primary Rugs Lookup'!$A$1:$B$49, 2, FALSE), "")</f>
        <v/>
      </c>
    </row>
    <row r="107" spans="1:6" ht="17.25" customHeight="1" x14ac:dyDescent="0.25">
      <c r="A107" s="21"/>
      <c r="B107" s="21"/>
      <c r="C107" s="22"/>
      <c r="D107" s="23"/>
      <c r="E107" s="23"/>
      <c r="F107" s="26" t="str">
        <f>IFERROR(VLOOKUP( D107, 'Primary Rugs Lookup'!$A$1:$B$49, 2, FALSE), "")</f>
        <v/>
      </c>
    </row>
    <row r="108" spans="1:6" ht="17.25" customHeight="1" x14ac:dyDescent="0.25">
      <c r="A108" s="21"/>
      <c r="B108" s="21"/>
      <c r="C108" s="22"/>
      <c r="D108" s="23"/>
      <c r="E108" s="23"/>
      <c r="F108" s="26" t="str">
        <f>IFERROR(VLOOKUP( D108, 'Primary Rugs Lookup'!$A$1:$B$49, 2, FALSE), "")</f>
        <v/>
      </c>
    </row>
    <row r="109" spans="1:6" ht="17.25" customHeight="1" x14ac:dyDescent="0.25">
      <c r="A109" s="21"/>
      <c r="B109" s="21"/>
      <c r="C109" s="22"/>
      <c r="D109" s="23"/>
      <c r="E109" s="23"/>
      <c r="F109" s="26" t="str">
        <f>IFERROR(VLOOKUP( D109, 'Primary Rugs Lookup'!$A$1:$B$49, 2, FALSE), "")</f>
        <v/>
      </c>
    </row>
    <row r="110" spans="1:6" ht="17.25" customHeight="1" x14ac:dyDescent="0.25">
      <c r="A110" s="21"/>
      <c r="B110" s="21"/>
      <c r="C110" s="22"/>
      <c r="D110" s="23"/>
      <c r="E110" s="23"/>
      <c r="F110" s="26" t="str">
        <f>IFERROR(VLOOKUP( D110, 'Primary Rugs Lookup'!$A$1:$B$49, 2, FALSE), "")</f>
        <v/>
      </c>
    </row>
    <row r="111" spans="1:6" ht="17.25" customHeight="1" x14ac:dyDescent="0.25">
      <c r="A111" s="21"/>
      <c r="B111" s="21"/>
      <c r="C111" s="22"/>
      <c r="D111" s="23"/>
      <c r="E111" s="23"/>
      <c r="F111" s="26" t="str">
        <f>IFERROR(VLOOKUP( D111, 'Primary Rugs Lookup'!$A$1:$B$49, 2, FALSE), "")</f>
        <v/>
      </c>
    </row>
    <row r="112" spans="1:6" ht="17.25" customHeight="1" x14ac:dyDescent="0.25">
      <c r="A112" s="21"/>
      <c r="B112" s="21"/>
      <c r="C112" s="22"/>
      <c r="D112" s="23"/>
      <c r="E112" s="23"/>
      <c r="F112" s="26" t="str">
        <f>IFERROR(VLOOKUP( D112, 'Primary Rugs Lookup'!$A$1:$B$49, 2, FALSE), "")</f>
        <v/>
      </c>
    </row>
    <row r="113" spans="1:6" ht="17.25" customHeight="1" x14ac:dyDescent="0.25">
      <c r="A113" s="21"/>
      <c r="B113" s="21"/>
      <c r="C113" s="22"/>
      <c r="D113" s="23"/>
      <c r="E113" s="23"/>
      <c r="F113" s="26" t="str">
        <f>IFERROR(VLOOKUP( D113, 'Primary Rugs Lookup'!$A$1:$B$49, 2, FALSE), "")</f>
        <v/>
      </c>
    </row>
    <row r="114" spans="1:6" ht="17.25" customHeight="1" x14ac:dyDescent="0.25">
      <c r="A114" s="21"/>
      <c r="B114" s="21"/>
      <c r="C114" s="22"/>
      <c r="D114" s="23"/>
      <c r="E114" s="23"/>
      <c r="F114" s="26" t="str">
        <f>IFERROR(VLOOKUP( D114, 'Primary Rugs Lookup'!$A$1:$B$49, 2, FALSE), "")</f>
        <v/>
      </c>
    </row>
    <row r="115" spans="1:6" ht="17.25" customHeight="1" x14ac:dyDescent="0.25">
      <c r="A115" s="21"/>
      <c r="B115" s="21"/>
      <c r="C115" s="22"/>
      <c r="D115" s="23"/>
      <c r="E115" s="23"/>
      <c r="F115" s="26" t="str">
        <f>IFERROR(VLOOKUP( D115, 'Primary Rugs Lookup'!$A$1:$B$49, 2, FALSE), "")</f>
        <v/>
      </c>
    </row>
    <row r="116" spans="1:6" ht="17.25" customHeight="1" x14ac:dyDescent="0.25">
      <c r="A116" s="21"/>
      <c r="B116" s="21"/>
      <c r="C116" s="22"/>
      <c r="D116" s="23"/>
      <c r="E116" s="23"/>
      <c r="F116" s="26" t="str">
        <f>IFERROR(VLOOKUP( D116, 'Primary Rugs Lookup'!$A$1:$B$49, 2, FALSE), "")</f>
        <v/>
      </c>
    </row>
    <row r="117" spans="1:6" ht="17.25" customHeight="1" x14ac:dyDescent="0.25">
      <c r="A117" s="21"/>
      <c r="B117" s="21"/>
      <c r="C117" s="22"/>
      <c r="D117" s="23"/>
      <c r="E117" s="23"/>
      <c r="F117" s="26" t="str">
        <f>IFERROR(VLOOKUP( D117, 'Primary Rugs Lookup'!$A$1:$B$49, 2, FALSE), "")</f>
        <v/>
      </c>
    </row>
    <row r="118" spans="1:6" ht="17.25" customHeight="1" x14ac:dyDescent="0.25">
      <c r="A118" s="21"/>
      <c r="B118" s="21"/>
      <c r="C118" s="22"/>
      <c r="D118" s="23"/>
      <c r="E118" s="23"/>
      <c r="F118" s="26" t="str">
        <f>IFERROR(VLOOKUP( D118, 'Primary Rugs Lookup'!$A$1:$B$49, 2, FALSE), "")</f>
        <v/>
      </c>
    </row>
    <row r="119" spans="1:6" ht="17.25" customHeight="1" x14ac:dyDescent="0.25">
      <c r="A119" s="21"/>
      <c r="B119" s="21"/>
      <c r="C119" s="22"/>
      <c r="D119" s="23"/>
      <c r="E119" s="23"/>
      <c r="F119" s="26" t="str">
        <f>IFERROR(VLOOKUP( D119, 'Primary Rugs Lookup'!$A$1:$B$49, 2, FALSE), "")</f>
        <v/>
      </c>
    </row>
    <row r="120" spans="1:6" ht="17.25" customHeight="1" x14ac:dyDescent="0.25">
      <c r="A120" s="21"/>
      <c r="B120" s="21"/>
      <c r="C120" s="22"/>
      <c r="D120" s="23"/>
      <c r="E120" s="23"/>
      <c r="F120" s="26" t="str">
        <f>IFERROR(VLOOKUP( D120, 'Primary Rugs Lookup'!$A$1:$B$49, 2, FALSE), "")</f>
        <v/>
      </c>
    </row>
    <row r="121" spans="1:6" ht="17.25" customHeight="1" x14ac:dyDescent="0.25">
      <c r="A121" s="21"/>
      <c r="B121" s="21"/>
      <c r="C121" s="22"/>
      <c r="D121" s="23"/>
      <c r="E121" s="23"/>
      <c r="F121" s="26" t="str">
        <f>IFERROR(VLOOKUP( D121, 'Primary Rugs Lookup'!$A$1:$B$49, 2, FALSE), "")</f>
        <v/>
      </c>
    </row>
    <row r="122" spans="1:6" ht="17.25" customHeight="1" x14ac:dyDescent="0.25">
      <c r="A122" s="21"/>
      <c r="B122" s="21"/>
      <c r="C122" s="22"/>
      <c r="D122" s="23"/>
      <c r="E122" s="23"/>
      <c r="F122" s="26" t="str">
        <f>IFERROR(VLOOKUP( D122, 'Primary Rugs Lookup'!$A$1:$B$49, 2, FALSE), "")</f>
        <v/>
      </c>
    </row>
    <row r="123" spans="1:6" ht="17.25" customHeight="1" x14ac:dyDescent="0.25">
      <c r="A123" s="21"/>
      <c r="B123" s="21"/>
      <c r="C123" s="22"/>
      <c r="D123" s="23"/>
      <c r="E123" s="23"/>
      <c r="F123" s="26" t="str">
        <f>IFERROR(VLOOKUP( D123, 'Primary Rugs Lookup'!$A$1:$B$49, 2, FALSE), "")</f>
        <v/>
      </c>
    </row>
    <row r="124" spans="1:6" ht="17.25" customHeight="1" x14ac:dyDescent="0.25">
      <c r="A124" s="21"/>
      <c r="B124" s="21"/>
      <c r="C124" s="22"/>
      <c r="D124" s="23"/>
      <c r="E124" s="23"/>
      <c r="F124" s="26" t="str">
        <f>IFERROR(VLOOKUP( D124, 'Primary Rugs Lookup'!$A$1:$B$49, 2, FALSE), "")</f>
        <v/>
      </c>
    </row>
    <row r="125" spans="1:6" ht="17.25" customHeight="1" x14ac:dyDescent="0.25">
      <c r="A125" s="21"/>
      <c r="B125" s="21"/>
      <c r="C125" s="22"/>
      <c r="D125" s="23"/>
      <c r="E125" s="23"/>
      <c r="F125" s="26" t="str">
        <f>IFERROR(VLOOKUP( D125, 'Primary Rugs Lookup'!$A$1:$B$49, 2, FALSE), "")</f>
        <v/>
      </c>
    </row>
    <row r="126" spans="1:6" ht="17.25" customHeight="1" x14ac:dyDescent="0.25">
      <c r="A126" s="21"/>
      <c r="B126" s="21"/>
      <c r="C126" s="22"/>
      <c r="D126" s="23"/>
      <c r="E126" s="23"/>
      <c r="F126" s="26" t="str">
        <f>IFERROR(VLOOKUP( D126, 'Primary Rugs Lookup'!$A$1:$B$49, 2, FALSE), "")</f>
        <v/>
      </c>
    </row>
    <row r="127" spans="1:6" ht="17.25" customHeight="1" x14ac:dyDescent="0.25">
      <c r="A127" s="21"/>
      <c r="B127" s="21"/>
      <c r="C127" s="22"/>
      <c r="D127" s="23"/>
      <c r="E127" s="23"/>
      <c r="F127" s="26" t="str">
        <f>IFERROR(VLOOKUP( D127, 'Primary Rugs Lookup'!$A$1:$B$49, 2, FALSE), "")</f>
        <v/>
      </c>
    </row>
    <row r="128" spans="1:6" ht="17.25" customHeight="1" x14ac:dyDescent="0.25">
      <c r="A128" s="21"/>
      <c r="B128" s="21"/>
      <c r="C128" s="22"/>
      <c r="D128" s="23"/>
      <c r="E128" s="23"/>
      <c r="F128" s="26" t="str">
        <f>IFERROR(VLOOKUP( D128, 'Primary Rugs Lookup'!$A$1:$B$49, 2, FALSE), "")</f>
        <v/>
      </c>
    </row>
    <row r="129" spans="1:6" ht="17.25" customHeight="1" x14ac:dyDescent="0.25">
      <c r="A129" s="21"/>
      <c r="B129" s="21"/>
      <c r="C129" s="22"/>
      <c r="D129" s="23"/>
      <c r="E129" s="23"/>
      <c r="F129" s="26" t="str">
        <f>IFERROR(VLOOKUP( D129, 'Primary Rugs Lookup'!$A$1:$B$49, 2, FALSE), "")</f>
        <v/>
      </c>
    </row>
    <row r="130" spans="1:6" ht="17.25" customHeight="1" x14ac:dyDescent="0.25">
      <c r="A130" s="21"/>
      <c r="B130" s="21"/>
      <c r="C130" s="22"/>
      <c r="D130" s="23"/>
      <c r="E130" s="23"/>
      <c r="F130" s="26" t="str">
        <f>IFERROR(VLOOKUP( D130, 'Primary Rugs Lookup'!$A$1:$B$49, 2, FALSE), "")</f>
        <v/>
      </c>
    </row>
    <row r="131" spans="1:6" ht="17.25" customHeight="1" x14ac:dyDescent="0.25">
      <c r="A131" s="21"/>
      <c r="B131" s="21"/>
      <c r="C131" s="22"/>
      <c r="D131" s="23"/>
      <c r="E131" s="23"/>
      <c r="F131" s="26" t="str">
        <f>IFERROR(VLOOKUP( D131, 'Primary Rugs Lookup'!$A$1:$B$49, 2, FALSE), "")</f>
        <v/>
      </c>
    </row>
    <row r="132" spans="1:6" ht="17.25" customHeight="1" x14ac:dyDescent="0.25">
      <c r="A132" s="21"/>
      <c r="B132" s="21"/>
      <c r="C132" s="22"/>
      <c r="D132" s="23"/>
      <c r="E132" s="23"/>
      <c r="F132" s="26" t="str">
        <f>IFERROR(VLOOKUP( D132, 'Primary Rugs Lookup'!$A$1:$B$49, 2, FALSE), "")</f>
        <v/>
      </c>
    </row>
    <row r="133" spans="1:6" ht="17.25" customHeight="1" x14ac:dyDescent="0.25">
      <c r="A133" s="21"/>
      <c r="B133" s="21"/>
      <c r="C133" s="22"/>
      <c r="D133" s="23"/>
      <c r="E133" s="23"/>
      <c r="F133" s="26" t="str">
        <f>IFERROR(VLOOKUP( D133, 'Primary Rugs Lookup'!$A$1:$B$49, 2, FALSE), "")</f>
        <v/>
      </c>
    </row>
    <row r="134" spans="1:6" ht="17.25" customHeight="1" x14ac:dyDescent="0.25">
      <c r="A134" s="21"/>
      <c r="B134" s="21"/>
      <c r="C134" s="22"/>
      <c r="D134" s="23"/>
      <c r="E134" s="23"/>
      <c r="F134" s="26" t="str">
        <f>IFERROR(VLOOKUP( D134, 'Primary Rugs Lookup'!$A$1:$B$49, 2, FALSE), "")</f>
        <v/>
      </c>
    </row>
    <row r="135" spans="1:6" ht="17.25" customHeight="1" x14ac:dyDescent="0.25">
      <c r="A135" s="21"/>
      <c r="B135" s="21"/>
      <c r="C135" s="22"/>
      <c r="D135" s="23"/>
      <c r="E135" s="23"/>
      <c r="F135" s="26" t="str">
        <f>IFERROR(VLOOKUP( D135, 'Primary Rugs Lookup'!$A$1:$B$49, 2, FALSE), "")</f>
        <v/>
      </c>
    </row>
    <row r="136" spans="1:6" ht="17.25" customHeight="1" x14ac:dyDescent="0.25">
      <c r="A136" s="21"/>
      <c r="B136" s="21"/>
      <c r="C136" s="22"/>
      <c r="D136" s="23"/>
      <c r="E136" s="23"/>
      <c r="F136" s="26" t="str">
        <f>IFERROR(VLOOKUP( D136, 'Primary Rugs Lookup'!$A$1:$B$49, 2, FALSE), "")</f>
        <v/>
      </c>
    </row>
    <row r="137" spans="1:6" ht="17.25" customHeight="1" x14ac:dyDescent="0.25">
      <c r="A137" s="21"/>
      <c r="B137" s="21"/>
      <c r="C137" s="22"/>
      <c r="D137" s="23"/>
      <c r="E137" s="23"/>
      <c r="F137" s="26" t="str">
        <f>IFERROR(VLOOKUP( D137, 'Primary Rugs Lookup'!$A$1:$B$49, 2, FALSE), "")</f>
        <v/>
      </c>
    </row>
    <row r="138" spans="1:6" ht="17.25" customHeight="1" x14ac:dyDescent="0.25">
      <c r="A138" s="21"/>
      <c r="B138" s="21"/>
      <c r="C138" s="22"/>
      <c r="D138" s="23"/>
      <c r="E138" s="23"/>
      <c r="F138" s="26" t="str">
        <f>IFERROR(VLOOKUP( D138, 'Primary Rugs Lookup'!$A$1:$B$49, 2, FALSE), "")</f>
        <v/>
      </c>
    </row>
    <row r="139" spans="1:6" ht="17.25" customHeight="1" x14ac:dyDescent="0.25">
      <c r="A139" s="21"/>
      <c r="B139" s="21"/>
      <c r="C139" s="22"/>
      <c r="D139" s="23"/>
      <c r="E139" s="23"/>
      <c r="F139" s="26" t="str">
        <f>IFERROR(VLOOKUP( D139, 'Primary Rugs Lookup'!$A$1:$B$49, 2, FALSE), "")</f>
        <v/>
      </c>
    </row>
    <row r="140" spans="1:6" ht="17.25" customHeight="1" x14ac:dyDescent="0.25">
      <c r="A140" s="21"/>
      <c r="B140" s="21"/>
      <c r="C140" s="22"/>
      <c r="D140" s="23"/>
      <c r="E140" s="23"/>
      <c r="F140" s="26" t="str">
        <f>IFERROR(VLOOKUP( D140, 'Primary Rugs Lookup'!$A$1:$B$49, 2, FALSE), "")</f>
        <v/>
      </c>
    </row>
    <row r="141" spans="1:6" ht="17.25" customHeight="1" x14ac:dyDescent="0.25">
      <c r="A141" s="21"/>
      <c r="B141" s="21"/>
      <c r="C141" s="22"/>
      <c r="D141" s="23"/>
      <c r="E141" s="23"/>
      <c r="F141" s="26" t="str">
        <f>IFERROR(VLOOKUP( D141, 'Primary Rugs Lookup'!$A$1:$B$49, 2, FALSE), "")</f>
        <v/>
      </c>
    </row>
    <row r="142" spans="1:6" ht="17.25" customHeight="1" x14ac:dyDescent="0.25">
      <c r="A142" s="21"/>
      <c r="B142" s="21"/>
      <c r="C142" s="22"/>
      <c r="D142" s="23"/>
      <c r="E142" s="23"/>
      <c r="F142" s="26" t="str">
        <f>IFERROR(VLOOKUP( D142, 'Primary Rugs Lookup'!$A$1:$B$49, 2, FALSE), "")</f>
        <v/>
      </c>
    </row>
    <row r="143" spans="1:6" ht="17.25" customHeight="1" x14ac:dyDescent="0.25">
      <c r="A143" s="21"/>
      <c r="B143" s="21"/>
      <c r="C143" s="22"/>
      <c r="D143" s="23"/>
      <c r="E143" s="23"/>
      <c r="F143" s="26" t="str">
        <f>IFERROR(VLOOKUP( D143, 'Primary Rugs Lookup'!$A$1:$B$49, 2, FALSE), "")</f>
        <v/>
      </c>
    </row>
    <row r="144" spans="1:6" ht="17.25" customHeight="1" x14ac:dyDescent="0.25">
      <c r="A144" s="21"/>
      <c r="B144" s="21"/>
      <c r="C144" s="22"/>
      <c r="D144" s="23"/>
      <c r="E144" s="23"/>
      <c r="F144" s="26" t="str">
        <f>IFERROR(VLOOKUP( D144, 'Primary Rugs Lookup'!$A$1:$B$49, 2, FALSE), "")</f>
        <v/>
      </c>
    </row>
    <row r="145" spans="1:6" ht="17.25" customHeight="1" x14ac:dyDescent="0.25">
      <c r="A145" s="21"/>
      <c r="B145" s="21"/>
      <c r="C145" s="22"/>
      <c r="D145" s="23"/>
      <c r="E145" s="23"/>
      <c r="F145" s="26" t="str">
        <f>IFERROR(VLOOKUP( D145, 'Primary Rugs Lookup'!$A$1:$B$49, 2, FALSE), "")</f>
        <v/>
      </c>
    </row>
    <row r="146" spans="1:6" ht="17.25" customHeight="1" x14ac:dyDescent="0.25">
      <c r="A146" s="21"/>
      <c r="B146" s="21"/>
      <c r="C146" s="22"/>
      <c r="D146" s="23"/>
      <c r="E146" s="23"/>
      <c r="F146" s="26" t="str">
        <f>IFERROR(VLOOKUP( D146, 'Primary Rugs Lookup'!$A$1:$B$49, 2, FALSE), "")</f>
        <v/>
      </c>
    </row>
    <row r="147" spans="1:6" ht="17.25" customHeight="1" x14ac:dyDescent="0.25">
      <c r="A147" s="21"/>
      <c r="B147" s="21"/>
      <c r="C147" s="22"/>
      <c r="D147" s="23"/>
      <c r="E147" s="23"/>
      <c r="F147" s="26" t="str">
        <f>IFERROR(VLOOKUP( D147, 'Primary Rugs Lookup'!$A$1:$B$49, 2, FALSE), "")</f>
        <v/>
      </c>
    </row>
    <row r="148" spans="1:6" ht="17.25" customHeight="1" x14ac:dyDescent="0.25">
      <c r="A148" s="21"/>
      <c r="B148" s="21"/>
      <c r="C148" s="22"/>
      <c r="D148" s="23"/>
      <c r="E148" s="23"/>
      <c r="F148" s="26" t="str">
        <f>IFERROR(VLOOKUP( D148, 'Primary Rugs Lookup'!$A$1:$B$49, 2, FALSE), "")</f>
        <v/>
      </c>
    </row>
    <row r="149" spans="1:6" ht="17.25" customHeight="1" x14ac:dyDescent="0.25">
      <c r="A149" s="21"/>
      <c r="B149" s="21"/>
      <c r="C149" s="22"/>
      <c r="D149" s="23"/>
      <c r="E149" s="23"/>
      <c r="F149" s="26" t="str">
        <f>IFERROR(VLOOKUP( D149, 'Primary Rugs Lookup'!$A$1:$B$49, 2, FALSE), "")</f>
        <v/>
      </c>
    </row>
    <row r="150" spans="1:6" ht="17.25" customHeight="1" x14ac:dyDescent="0.25">
      <c r="A150" s="21"/>
      <c r="B150" s="21"/>
      <c r="C150" s="22"/>
      <c r="D150" s="23"/>
      <c r="E150" s="23"/>
      <c r="F150" s="26" t="str">
        <f>IFERROR(VLOOKUP( D150, 'Primary Rugs Lookup'!$A$1:$B$49, 2, FALSE), "")</f>
        <v/>
      </c>
    </row>
    <row r="151" spans="1:6" ht="17.25" customHeight="1" x14ac:dyDescent="0.25">
      <c r="A151" s="21"/>
      <c r="B151" s="21"/>
      <c r="C151" s="22"/>
      <c r="D151" s="23"/>
      <c r="E151" s="23"/>
      <c r="F151" s="26" t="str">
        <f>IFERROR(VLOOKUP( D151, 'Primary Rugs Lookup'!$A$1:$B$49, 2, FALSE), "")</f>
        <v/>
      </c>
    </row>
    <row r="152" spans="1:6" ht="17.25" customHeight="1" x14ac:dyDescent="0.25">
      <c r="A152" s="21"/>
      <c r="B152" s="21"/>
      <c r="C152" s="22"/>
      <c r="D152" s="23"/>
      <c r="E152" s="23"/>
      <c r="F152" s="26" t="str">
        <f>IFERROR(VLOOKUP( D152, 'Primary Rugs Lookup'!$A$1:$B$49, 2, FALSE), "")</f>
        <v/>
      </c>
    </row>
    <row r="153" spans="1:6" ht="17.25" customHeight="1" x14ac:dyDescent="0.25">
      <c r="A153" s="21"/>
      <c r="B153" s="21"/>
      <c r="C153" s="22"/>
      <c r="D153" s="23"/>
      <c r="E153" s="23"/>
      <c r="F153" s="26" t="str">
        <f>IFERROR(VLOOKUP( D153, 'Primary Rugs Lookup'!$A$1:$B$49, 2, FALSE), "")</f>
        <v/>
      </c>
    </row>
    <row r="154" spans="1:6" ht="17.25" customHeight="1" x14ac:dyDescent="0.25">
      <c r="A154" s="21"/>
      <c r="B154" s="21"/>
      <c r="C154" s="22"/>
      <c r="D154" s="23"/>
      <c r="E154" s="23"/>
      <c r="F154" s="26" t="str">
        <f>IFERROR(VLOOKUP( D154, 'Primary Rugs Lookup'!$A$1:$B$49, 2, FALSE), "")</f>
        <v/>
      </c>
    </row>
    <row r="155" spans="1:6" ht="17.25" customHeight="1" x14ac:dyDescent="0.25">
      <c r="A155" s="21"/>
      <c r="B155" s="21"/>
      <c r="C155" s="22"/>
      <c r="D155" s="23"/>
      <c r="E155" s="23"/>
      <c r="F155" s="26" t="str">
        <f>IFERROR(VLOOKUP( D155, 'Primary Rugs Lookup'!$A$1:$B$49, 2, FALSE), "")</f>
        <v/>
      </c>
    </row>
    <row r="156" spans="1:6" ht="17.25" customHeight="1" x14ac:dyDescent="0.25">
      <c r="A156" s="21"/>
      <c r="B156" s="21"/>
      <c r="C156" s="22"/>
      <c r="D156" s="23"/>
      <c r="E156" s="23"/>
      <c r="F156" s="26" t="str">
        <f>IFERROR(VLOOKUP( D156, 'Primary Rugs Lookup'!$A$1:$B$49, 2, FALSE), "")</f>
        <v/>
      </c>
    </row>
    <row r="157" spans="1:6" ht="17.25" customHeight="1" x14ac:dyDescent="0.25">
      <c r="A157" s="21"/>
      <c r="B157" s="21"/>
      <c r="C157" s="22"/>
      <c r="D157" s="23"/>
      <c r="E157" s="23"/>
      <c r="F157" s="26" t="str">
        <f>IFERROR(VLOOKUP( D157, 'Primary Rugs Lookup'!$A$1:$B$49, 2, FALSE), "")</f>
        <v/>
      </c>
    </row>
    <row r="158" spans="1:6" ht="17.25" customHeight="1" x14ac:dyDescent="0.25">
      <c r="A158" s="21"/>
      <c r="B158" s="21"/>
      <c r="C158" s="22"/>
      <c r="D158" s="23"/>
      <c r="E158" s="23"/>
      <c r="F158" s="26" t="str">
        <f>IFERROR(VLOOKUP( D158, 'Primary Rugs Lookup'!$A$1:$B$49, 2, FALSE), "")</f>
        <v/>
      </c>
    </row>
    <row r="159" spans="1:6" ht="17.25" customHeight="1" x14ac:dyDescent="0.25">
      <c r="A159" s="21"/>
      <c r="B159" s="21"/>
      <c r="C159" s="22"/>
      <c r="D159" s="23"/>
      <c r="E159" s="23"/>
      <c r="F159" s="26" t="str">
        <f>IFERROR(VLOOKUP( D159, 'Primary Rugs Lookup'!$A$1:$B$49, 2, FALSE), "")</f>
        <v/>
      </c>
    </row>
    <row r="160" spans="1:6" ht="17.25" customHeight="1" x14ac:dyDescent="0.25">
      <c r="F160" s="27"/>
    </row>
  </sheetData>
  <sheetProtection algorithmName="SHA-512" hashValue="83EuLdXmADG/ZM7RA/uacilvNQiNkmTP04CIaA7/Cr45baNBqqI9NH71WePz1pBJ1mci7uOoQe3MhntYfAZ1Jw==" saltValue="TsmYefGVz+2n7FoeU5aVZg==" spinCount="100000" sheet="1" objects="1" scenarios="1"/>
  <dataValidations count="2">
    <dataValidation type="list" allowBlank="1" showInputMessage="1" showErrorMessage="1" sqref="E3:E159" xr:uid="{00000000-0002-0000-0100-000000000000}">
      <formula1>"yes, no"</formula1>
    </dataValidation>
    <dataValidation type="list" allowBlank="1" showInputMessage="1" showErrorMessage="1" sqref="D2:D159" xr:uid="{00000000-0002-0000-0100-000001000000}">
      <formula1>"ES3, ES2, ES1, RAE, RAD, RAC, RAB, RAA, HE2, HE1, HD2, HD1, HC2, HC1, HB2, HB1, LE2, LE1, LD2, LD1, LC2, LC1, LB2, LB1, CE2, CE1, CD2, CD1, CC2, CC1, CB2, CB1, CA2, CA1, BB2, BB1, BA2, BA1, PE2, PE1, PD2, PD1, PC2, PC1, PB2, PB1, PA2, PA1, AAA"</formula1>
    </dataValidation>
  </dataValidations>
  <pageMargins left="0.7" right="0.7" top="0.75" bottom="0.75" header="0.3" footer="0.3"/>
  <pageSetup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R49"/>
  <sheetViews>
    <sheetView workbookViewId="0">
      <selection activeCell="H12" sqref="H12"/>
    </sheetView>
  </sheetViews>
  <sheetFormatPr defaultRowHeight="15" x14ac:dyDescent="0.25"/>
  <cols>
    <col min="5" max="5" width="12.42578125" customWidth="1"/>
    <col min="6" max="6" width="13.5703125" customWidth="1"/>
    <col min="8" max="8" width="24.7109375" customWidth="1"/>
    <col min="17" max="17" width="9.85546875" bestFit="1" customWidth="1"/>
    <col min="18" max="18" width="10.140625" bestFit="1" customWidth="1"/>
  </cols>
  <sheetData>
    <row r="1" spans="1:18" x14ac:dyDescent="0.25">
      <c r="A1" t="s">
        <v>17</v>
      </c>
      <c r="B1" s="12">
        <v>3</v>
      </c>
      <c r="E1" s="16">
        <v>43905</v>
      </c>
      <c r="F1" s="16" t="s">
        <v>12</v>
      </c>
      <c r="H1" t="s">
        <v>95</v>
      </c>
      <c r="I1">
        <v>46</v>
      </c>
    </row>
    <row r="2" spans="1:18" x14ac:dyDescent="0.25">
      <c r="A2" t="s">
        <v>18</v>
      </c>
      <c r="B2" s="12">
        <v>2.23</v>
      </c>
      <c r="E2" s="16">
        <v>43997</v>
      </c>
      <c r="F2" t="s">
        <v>13</v>
      </c>
    </row>
    <row r="3" spans="1:18" x14ac:dyDescent="0.25">
      <c r="A3" t="s">
        <v>19</v>
      </c>
      <c r="B3" s="12">
        <v>2.2200000000000002</v>
      </c>
      <c r="E3" s="16">
        <v>44089</v>
      </c>
      <c r="F3" t="s">
        <v>15</v>
      </c>
    </row>
    <row r="4" spans="1:18" x14ac:dyDescent="0.25">
      <c r="A4" t="s">
        <v>20</v>
      </c>
      <c r="B4" s="12">
        <v>1.65</v>
      </c>
      <c r="E4" s="16">
        <v>43814</v>
      </c>
      <c r="F4" t="s">
        <v>16</v>
      </c>
    </row>
    <row r="5" spans="1:18" x14ac:dyDescent="0.25">
      <c r="A5" t="s">
        <v>21</v>
      </c>
      <c r="B5" s="12">
        <v>1.58</v>
      </c>
    </row>
    <row r="6" spans="1:18" x14ac:dyDescent="0.25">
      <c r="A6" t="s">
        <v>22</v>
      </c>
      <c r="B6" s="12">
        <v>1.36</v>
      </c>
    </row>
    <row r="7" spans="1:18" x14ac:dyDescent="0.25">
      <c r="A7" t="s">
        <v>23</v>
      </c>
      <c r="B7" s="12">
        <v>1.1000000000000001</v>
      </c>
    </row>
    <row r="8" spans="1:18" x14ac:dyDescent="0.25">
      <c r="A8" t="s">
        <v>24</v>
      </c>
      <c r="B8" s="12">
        <v>0.82</v>
      </c>
    </row>
    <row r="9" spans="1:18" x14ac:dyDescent="0.25">
      <c r="A9" t="s">
        <v>25</v>
      </c>
      <c r="B9" s="12">
        <v>1.88</v>
      </c>
    </row>
    <row r="10" spans="1:18" x14ac:dyDescent="0.25">
      <c r="A10" t="s">
        <v>28</v>
      </c>
      <c r="B10" s="12">
        <v>1.47</v>
      </c>
    </row>
    <row r="11" spans="1:18" x14ac:dyDescent="0.25">
      <c r="A11" t="s">
        <v>26</v>
      </c>
      <c r="B11" s="12">
        <v>1.69</v>
      </c>
    </row>
    <row r="12" spans="1:18" x14ac:dyDescent="0.25">
      <c r="A12" t="s">
        <v>27</v>
      </c>
      <c r="B12" s="12">
        <v>1.33</v>
      </c>
    </row>
    <row r="13" spans="1:18" x14ac:dyDescent="0.25">
      <c r="A13" t="s">
        <v>29</v>
      </c>
      <c r="B13" s="12">
        <v>1.57</v>
      </c>
    </row>
    <row r="14" spans="1:18" x14ac:dyDescent="0.25">
      <c r="A14" t="s">
        <v>30</v>
      </c>
      <c r="B14" s="12">
        <v>1.23</v>
      </c>
      <c r="Q14" s="15"/>
      <c r="R14" s="15"/>
    </row>
    <row r="15" spans="1:18" x14ac:dyDescent="0.25">
      <c r="A15" t="s">
        <v>31</v>
      </c>
      <c r="B15" s="12">
        <v>1.55</v>
      </c>
      <c r="Q15" s="15"/>
      <c r="R15" s="15"/>
    </row>
    <row r="16" spans="1:18" x14ac:dyDescent="0.25">
      <c r="A16" t="s">
        <v>32</v>
      </c>
      <c r="B16" s="12">
        <v>1.22</v>
      </c>
      <c r="Q16" s="15"/>
      <c r="R16" s="15"/>
    </row>
    <row r="17" spans="1:18" x14ac:dyDescent="0.25">
      <c r="A17" t="s">
        <v>33</v>
      </c>
      <c r="B17" s="12">
        <v>1.61</v>
      </c>
      <c r="Q17" s="15"/>
      <c r="R17" s="15"/>
    </row>
    <row r="18" spans="1:18" x14ac:dyDescent="0.25">
      <c r="A18" t="s">
        <v>34</v>
      </c>
      <c r="B18" s="12">
        <v>1.26</v>
      </c>
    </row>
    <row r="19" spans="1:18" x14ac:dyDescent="0.25">
      <c r="A19" t="s">
        <v>35</v>
      </c>
      <c r="B19" s="12">
        <v>1.54</v>
      </c>
    </row>
    <row r="20" spans="1:18" x14ac:dyDescent="0.25">
      <c r="A20" t="s">
        <v>36</v>
      </c>
      <c r="B20" s="12">
        <v>1.21</v>
      </c>
    </row>
    <row r="21" spans="1:18" x14ac:dyDescent="0.25">
      <c r="A21" t="s">
        <v>37</v>
      </c>
      <c r="B21" s="12">
        <v>1.3</v>
      </c>
    </row>
    <row r="22" spans="1:18" x14ac:dyDescent="0.25">
      <c r="A22" t="s">
        <v>38</v>
      </c>
      <c r="B22" s="12">
        <v>1.02</v>
      </c>
    </row>
    <row r="23" spans="1:18" x14ac:dyDescent="0.25">
      <c r="A23" t="s">
        <v>39</v>
      </c>
      <c r="B23" s="12">
        <v>1.21</v>
      </c>
    </row>
    <row r="24" spans="1:18" x14ac:dyDescent="0.25">
      <c r="A24" t="s">
        <v>40</v>
      </c>
      <c r="B24" s="12">
        <v>0.95</v>
      </c>
    </row>
    <row r="25" spans="1:18" x14ac:dyDescent="0.25">
      <c r="A25" t="s">
        <v>41</v>
      </c>
      <c r="B25" s="12">
        <v>1.39</v>
      </c>
    </row>
    <row r="26" spans="1:18" x14ac:dyDescent="0.25">
      <c r="A26" t="s">
        <v>42</v>
      </c>
      <c r="B26" s="12">
        <v>1.25</v>
      </c>
    </row>
    <row r="27" spans="1:18" x14ac:dyDescent="0.25">
      <c r="A27" t="s">
        <v>43</v>
      </c>
      <c r="B27" s="12">
        <v>1.29</v>
      </c>
    </row>
    <row r="28" spans="1:18" x14ac:dyDescent="0.25">
      <c r="A28" t="s">
        <v>44</v>
      </c>
      <c r="B28" s="12">
        <v>1.1499999999999999</v>
      </c>
    </row>
    <row r="29" spans="1:18" x14ac:dyDescent="0.25">
      <c r="A29" t="s">
        <v>45</v>
      </c>
      <c r="B29" s="12">
        <v>1.08</v>
      </c>
    </row>
    <row r="30" spans="1:18" x14ac:dyDescent="0.25">
      <c r="A30" t="s">
        <v>46</v>
      </c>
      <c r="B30" s="12">
        <v>0.96</v>
      </c>
    </row>
    <row r="31" spans="1:18" x14ac:dyDescent="0.25">
      <c r="A31" t="s">
        <v>47</v>
      </c>
      <c r="B31" s="12">
        <v>0.95</v>
      </c>
    </row>
    <row r="32" spans="1:18" x14ac:dyDescent="0.25">
      <c r="A32" t="s">
        <v>48</v>
      </c>
      <c r="B32" s="12">
        <v>0.85</v>
      </c>
    </row>
    <row r="33" spans="1:2" x14ac:dyDescent="0.25">
      <c r="A33" t="s">
        <v>49</v>
      </c>
      <c r="B33" s="12">
        <v>0.73</v>
      </c>
    </row>
    <row r="34" spans="1:2" x14ac:dyDescent="0.25">
      <c r="A34" t="s">
        <v>50</v>
      </c>
      <c r="B34" s="12">
        <v>0.65</v>
      </c>
    </row>
    <row r="35" spans="1:2" x14ac:dyDescent="0.25">
      <c r="A35" t="s">
        <v>51</v>
      </c>
      <c r="B35" s="12">
        <v>0.81</v>
      </c>
    </row>
    <row r="36" spans="1:2" x14ac:dyDescent="0.25">
      <c r="A36" t="s">
        <v>52</v>
      </c>
      <c r="B36" s="12">
        <v>0.75</v>
      </c>
    </row>
    <row r="37" spans="1:2" x14ac:dyDescent="0.25">
      <c r="A37" t="s">
        <v>53</v>
      </c>
      <c r="B37" s="12">
        <v>0.57999999999999996</v>
      </c>
    </row>
    <row r="38" spans="1:2" x14ac:dyDescent="0.25">
      <c r="A38" t="s">
        <v>54</v>
      </c>
      <c r="B38" s="12">
        <v>0.53</v>
      </c>
    </row>
    <row r="39" spans="1:2" x14ac:dyDescent="0.25">
      <c r="A39" t="s">
        <v>55</v>
      </c>
      <c r="B39" s="12">
        <v>1.25</v>
      </c>
    </row>
    <row r="40" spans="1:2" x14ac:dyDescent="0.25">
      <c r="A40" t="s">
        <v>56</v>
      </c>
      <c r="B40" s="12">
        <v>1.17</v>
      </c>
    </row>
    <row r="41" spans="1:2" x14ac:dyDescent="0.25">
      <c r="A41" t="s">
        <v>57</v>
      </c>
      <c r="B41" s="12">
        <v>1.1499999999999999</v>
      </c>
    </row>
    <row r="42" spans="1:2" x14ac:dyDescent="0.25">
      <c r="A42" t="s">
        <v>58</v>
      </c>
      <c r="B42" s="12">
        <v>1.06</v>
      </c>
    </row>
    <row r="43" spans="1:2" x14ac:dyDescent="0.25">
      <c r="A43" t="s">
        <v>59</v>
      </c>
      <c r="B43" s="12">
        <v>0.91</v>
      </c>
    </row>
    <row r="44" spans="1:2" x14ac:dyDescent="0.25">
      <c r="A44" t="s">
        <v>60</v>
      </c>
      <c r="B44" s="12">
        <v>0.85</v>
      </c>
    </row>
    <row r="45" spans="1:2" x14ac:dyDescent="0.25">
      <c r="A45" t="s">
        <v>61</v>
      </c>
      <c r="B45" s="12">
        <v>0.7</v>
      </c>
    </row>
    <row r="46" spans="1:2" x14ac:dyDescent="0.25">
      <c r="A46" t="s">
        <v>62</v>
      </c>
      <c r="B46" s="12">
        <v>0.65</v>
      </c>
    </row>
    <row r="47" spans="1:2" x14ac:dyDescent="0.25">
      <c r="A47" t="s">
        <v>63</v>
      </c>
      <c r="B47" s="12">
        <v>0.49</v>
      </c>
    </row>
    <row r="48" spans="1:2" x14ac:dyDescent="0.25">
      <c r="A48" t="s">
        <v>64</v>
      </c>
      <c r="B48" s="12">
        <v>0.45</v>
      </c>
    </row>
    <row r="49" spans="1:2" x14ac:dyDescent="0.25">
      <c r="A49" t="s">
        <v>65</v>
      </c>
      <c r="B49" s="12">
        <v>0.45</v>
      </c>
    </row>
  </sheetData>
  <sortState xmlns:xlrd2="http://schemas.microsoft.com/office/spreadsheetml/2017/richdata2" ref="H1:H34">
    <sortCondition ref="H1:H34"/>
  </sortState>
  <pageMargins left="0.7" right="0.7" top="0.75" bottom="0.75" header="0.3" footer="0.3"/>
  <pageSetup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A117"/>
  <sheetViews>
    <sheetView tabSelected="1" workbookViewId="0">
      <selection activeCell="E18" sqref="E18"/>
    </sheetView>
  </sheetViews>
  <sheetFormatPr defaultColWidth="0" defaultRowHeight="15" x14ac:dyDescent="0.25"/>
  <cols>
    <col min="1" max="1" width="20.5703125" customWidth="1"/>
    <col min="2" max="3" width="9.140625" customWidth="1"/>
    <col min="4" max="4" width="11.42578125" customWidth="1"/>
    <col min="5" max="5" width="9.85546875" customWidth="1"/>
    <col min="6" max="53" width="9.140625" customWidth="1"/>
    <col min="54" max="16384" width="9.140625" hidden="1"/>
  </cols>
  <sheetData>
    <row r="1" spans="1:53" ht="18.75" x14ac:dyDescent="0.3">
      <c r="A1" s="14" t="s">
        <v>66</v>
      </c>
    </row>
    <row r="2" spans="1:53" s="1" customFormat="1" ht="45" x14ac:dyDescent="0.25">
      <c r="A2" s="1" t="s">
        <v>91</v>
      </c>
      <c r="B2" s="1" t="s">
        <v>67</v>
      </c>
      <c r="C2" s="1" t="s">
        <v>92</v>
      </c>
      <c r="D2" s="1" t="s">
        <v>94</v>
      </c>
      <c r="E2" s="1" t="s">
        <v>68</v>
      </c>
      <c r="F2" s="1" t="s">
        <v>17</v>
      </c>
      <c r="G2" s="1" t="s">
        <v>18</v>
      </c>
      <c r="H2" s="1" t="s">
        <v>19</v>
      </c>
      <c r="I2" s="1" t="s">
        <v>20</v>
      </c>
      <c r="J2" s="1" t="s">
        <v>21</v>
      </c>
      <c r="K2" s="1" t="s">
        <v>22</v>
      </c>
      <c r="L2" s="1" t="s">
        <v>23</v>
      </c>
      <c r="M2" s="1" t="s">
        <v>24</v>
      </c>
      <c r="N2" s="1" t="s">
        <v>25</v>
      </c>
      <c r="O2" s="1" t="s">
        <v>28</v>
      </c>
      <c r="P2" s="1" t="s">
        <v>26</v>
      </c>
      <c r="Q2" s="1" t="s">
        <v>27</v>
      </c>
      <c r="R2" s="1" t="s">
        <v>29</v>
      </c>
      <c r="S2" s="1" t="s">
        <v>30</v>
      </c>
      <c r="T2" s="1" t="s">
        <v>31</v>
      </c>
      <c r="U2" s="1" t="s">
        <v>32</v>
      </c>
      <c r="V2" s="1" t="s">
        <v>33</v>
      </c>
      <c r="W2" s="1" t="s">
        <v>34</v>
      </c>
      <c r="X2" s="1" t="s">
        <v>35</v>
      </c>
      <c r="Y2" s="1" t="s">
        <v>36</v>
      </c>
      <c r="Z2" s="1" t="s">
        <v>37</v>
      </c>
      <c r="AA2" s="1" t="s">
        <v>38</v>
      </c>
      <c r="AB2" s="1" t="s">
        <v>39</v>
      </c>
      <c r="AC2" s="1" t="s">
        <v>40</v>
      </c>
      <c r="AD2" s="1" t="s">
        <v>41</v>
      </c>
      <c r="AE2" s="1" t="s">
        <v>42</v>
      </c>
      <c r="AF2" s="1" t="s">
        <v>43</v>
      </c>
      <c r="AG2" s="1" t="s">
        <v>44</v>
      </c>
      <c r="AH2" s="1" t="s">
        <v>45</v>
      </c>
      <c r="AI2" s="1" t="s">
        <v>46</v>
      </c>
      <c r="AJ2" s="1" t="s">
        <v>47</v>
      </c>
      <c r="AK2" s="1" t="s">
        <v>48</v>
      </c>
      <c r="AL2" s="1" t="s">
        <v>49</v>
      </c>
      <c r="AM2" s="1" t="s">
        <v>50</v>
      </c>
      <c r="AN2" s="1" t="s">
        <v>51</v>
      </c>
      <c r="AO2" s="1" t="s">
        <v>52</v>
      </c>
      <c r="AP2" s="1" t="s">
        <v>53</v>
      </c>
      <c r="AQ2" s="1" t="s">
        <v>54</v>
      </c>
      <c r="AR2" s="1" t="s">
        <v>55</v>
      </c>
      <c r="AS2" s="1" t="s">
        <v>56</v>
      </c>
      <c r="AT2" s="1" t="s">
        <v>57</v>
      </c>
      <c r="AU2" s="1" t="s">
        <v>58</v>
      </c>
      <c r="AV2" s="1" t="s">
        <v>59</v>
      </c>
      <c r="AW2" s="1" t="s">
        <v>60</v>
      </c>
      <c r="AX2" s="1" t="s">
        <v>61</v>
      </c>
      <c r="AY2" s="1" t="s">
        <v>62</v>
      </c>
      <c r="AZ2" s="1" t="s">
        <v>63</v>
      </c>
      <c r="BA2" s="1" t="s">
        <v>64</v>
      </c>
    </row>
    <row r="3" spans="1:53" x14ac:dyDescent="0.25">
      <c r="A3" t="str">
        <f>'CoverPage &amp; Instructions'!G5</f>
        <v>GILL ODD FELLOWS H</v>
      </c>
      <c r="B3" t="e">
        <f>AVERAGEIF('Case Mix Report'!E2:E160,"yes",'Case Mix Report'!F2:F160)</f>
        <v>#DIV/0!</v>
      </c>
      <c r="C3">
        <f>LOOKUP(A3,'Primary Rugs Lookup'!H1:I35)</f>
        <v>46</v>
      </c>
      <c r="D3" s="35">
        <f>E3/C3</f>
        <v>0</v>
      </c>
      <c r="E3">
        <f>SUM(F3:BA3)</f>
        <v>0</v>
      </c>
      <c r="F3">
        <f>COUNTIFS('Case Mix Report'!$D$2:$D$160, F2, 'Case Mix Report'!$E$2:$E$160,"yes")</f>
        <v>0</v>
      </c>
      <c r="G3">
        <f>COUNTIFS('Case Mix Report'!$D$2:$D$160, G2, 'Case Mix Report'!$E$2:$E$160,"yes")</f>
        <v>0</v>
      </c>
      <c r="H3">
        <f>COUNTIFS('Case Mix Report'!$D$2:$D$160, H2, 'Case Mix Report'!$E$2:$E$160,"yes")</f>
        <v>0</v>
      </c>
      <c r="I3">
        <f>COUNTIFS('Case Mix Report'!$D$2:$D$160, I2, 'Case Mix Report'!$E$2:$E$160,"yes")</f>
        <v>0</v>
      </c>
      <c r="J3">
        <f>COUNTIFS('Case Mix Report'!$D$2:$D$160, J2, 'Case Mix Report'!$E$2:$E$160,"yes")</f>
        <v>0</v>
      </c>
      <c r="K3">
        <f>COUNTIFS('Case Mix Report'!$D$2:$D$160, K2, 'Case Mix Report'!$E$2:$E$160,"yes")</f>
        <v>0</v>
      </c>
      <c r="L3">
        <f>COUNTIFS('Case Mix Report'!$D$2:$D$160, L2, 'Case Mix Report'!$E$2:$E$160,"yes")</f>
        <v>0</v>
      </c>
      <c r="M3">
        <f>COUNTIFS('Case Mix Report'!$D$2:$D$160, M2, 'Case Mix Report'!$E$2:$E$160,"yes")</f>
        <v>0</v>
      </c>
      <c r="N3">
        <f>COUNTIFS('Case Mix Report'!$D$2:$D$160, N2, 'Case Mix Report'!$E$2:$E$160,"yes")</f>
        <v>0</v>
      </c>
      <c r="O3">
        <f>COUNTIFS('Case Mix Report'!$D$2:$D$160, O2, 'Case Mix Report'!$E$2:$E$160,"yes")</f>
        <v>0</v>
      </c>
      <c r="P3">
        <f>COUNTIFS('Case Mix Report'!$D$2:$D$160, P2, 'Case Mix Report'!$E$2:$E$160,"yes")</f>
        <v>0</v>
      </c>
      <c r="Q3">
        <f>COUNTIFS('Case Mix Report'!$D$2:$D$160, Q2, 'Case Mix Report'!$E$2:$E$160,"yes")</f>
        <v>0</v>
      </c>
      <c r="R3">
        <f>COUNTIFS('Case Mix Report'!$D$2:$D$160, R2, 'Case Mix Report'!$E$2:$E$160,"yes")</f>
        <v>0</v>
      </c>
      <c r="S3">
        <f>COUNTIFS('Case Mix Report'!$D$2:$D$160, S2, 'Case Mix Report'!$E$2:$E$160,"yes")</f>
        <v>0</v>
      </c>
      <c r="T3">
        <f>COUNTIFS('Case Mix Report'!$D$2:$D$160, T2, 'Case Mix Report'!$E$2:$E$160,"yes")</f>
        <v>0</v>
      </c>
      <c r="U3">
        <f>COUNTIFS('Case Mix Report'!$D$2:$D$160, U2, 'Case Mix Report'!$E$2:$E$160,"yes")</f>
        <v>0</v>
      </c>
      <c r="V3">
        <f>COUNTIFS('Case Mix Report'!$D$2:$D$160, V2, 'Case Mix Report'!$E$2:$E$160,"yes")</f>
        <v>0</v>
      </c>
      <c r="W3">
        <f>COUNTIFS('Case Mix Report'!$D$2:$D$160, W2, 'Case Mix Report'!$E$2:$E$160,"yes")</f>
        <v>0</v>
      </c>
      <c r="X3">
        <f>COUNTIFS('Case Mix Report'!$D$2:$D$160, X2, 'Case Mix Report'!$E$2:$E$160,"yes")</f>
        <v>0</v>
      </c>
      <c r="Y3">
        <f>COUNTIFS('Case Mix Report'!$D$2:$D$160, Y2, 'Case Mix Report'!$E$2:$E$160,"yes")</f>
        <v>0</v>
      </c>
      <c r="Z3">
        <f>COUNTIFS('Case Mix Report'!$D$2:$D$160, Z2, 'Case Mix Report'!$E$2:$E$160,"yes")</f>
        <v>0</v>
      </c>
      <c r="AA3">
        <f>COUNTIFS('Case Mix Report'!$D$2:$D$160, AA2, 'Case Mix Report'!$E$2:$E$160,"yes")</f>
        <v>0</v>
      </c>
      <c r="AB3">
        <f>COUNTIFS('Case Mix Report'!$D$2:$D$160, AB2, 'Case Mix Report'!$E$2:$E$160,"yes")</f>
        <v>0</v>
      </c>
      <c r="AC3">
        <f>COUNTIFS('Case Mix Report'!$D$2:$D$160, AC2, 'Case Mix Report'!$E$2:$E$160,"yes")</f>
        <v>0</v>
      </c>
      <c r="AD3">
        <f>COUNTIFS('Case Mix Report'!$D$2:$D$160, AD2, 'Case Mix Report'!$E$2:$E$160,"yes")</f>
        <v>0</v>
      </c>
      <c r="AE3">
        <f>COUNTIFS('Case Mix Report'!$D$2:$D$160, AE2, 'Case Mix Report'!$E$2:$E$160,"yes")</f>
        <v>0</v>
      </c>
      <c r="AF3">
        <f>COUNTIFS('Case Mix Report'!$D$2:$D$160, AF2, 'Case Mix Report'!$E$2:$E$160,"yes")</f>
        <v>0</v>
      </c>
      <c r="AG3">
        <f>COUNTIFS('Case Mix Report'!$D$2:$D$160, AG2, 'Case Mix Report'!$E$2:$E$160,"yes")</f>
        <v>0</v>
      </c>
      <c r="AH3">
        <f>COUNTIFS('Case Mix Report'!$D$2:$D$160, AH2, 'Case Mix Report'!$E$2:$E$160,"yes")</f>
        <v>0</v>
      </c>
      <c r="AI3">
        <f>COUNTIFS('Case Mix Report'!$D$2:$D$160, AI2, 'Case Mix Report'!$E$2:$E$160,"yes")</f>
        <v>0</v>
      </c>
      <c r="AJ3">
        <f>COUNTIFS('Case Mix Report'!$D$2:$D$160, AJ2, 'Case Mix Report'!$E$2:$E$160,"yes")</f>
        <v>0</v>
      </c>
      <c r="AK3">
        <f>COUNTIFS('Case Mix Report'!$D$2:$D$160, AK2, 'Case Mix Report'!$E$2:$E$160,"yes")</f>
        <v>0</v>
      </c>
      <c r="AL3">
        <f>COUNTIFS('Case Mix Report'!$D$2:$D$160, AL2, 'Case Mix Report'!$E$2:$E$160,"yes")</f>
        <v>0</v>
      </c>
      <c r="AM3">
        <f>COUNTIFS('Case Mix Report'!$D$2:$D$160, AM2, 'Case Mix Report'!$E$2:$E$160,"yes")</f>
        <v>0</v>
      </c>
      <c r="AN3">
        <f>COUNTIFS('Case Mix Report'!$D$2:$D$160, AN2, 'Case Mix Report'!$E$2:$E$160,"yes")</f>
        <v>0</v>
      </c>
      <c r="AO3">
        <f>COUNTIFS('Case Mix Report'!$D$2:$D$160, AO2, 'Case Mix Report'!$E$2:$E$160,"yes")</f>
        <v>0</v>
      </c>
      <c r="AP3">
        <f>COUNTIFS('Case Mix Report'!$D$2:$D$160, AP2, 'Case Mix Report'!$E$2:$E$160,"yes")</f>
        <v>0</v>
      </c>
      <c r="AQ3">
        <f>COUNTIFS('Case Mix Report'!$D$2:$D$160, AQ2, 'Case Mix Report'!$E$2:$E$160,"yes")</f>
        <v>0</v>
      </c>
      <c r="AR3">
        <f>COUNTIFS('Case Mix Report'!$D$2:$D$160, AR2, 'Case Mix Report'!$E$2:$E$160,"yes")</f>
        <v>0</v>
      </c>
      <c r="AS3">
        <f>COUNTIFS('Case Mix Report'!$D$2:$D$160, AS2, 'Case Mix Report'!$E$2:$E$160,"yes")</f>
        <v>0</v>
      </c>
      <c r="AT3">
        <f>COUNTIFS('Case Mix Report'!$D$2:$D$160, AT2, 'Case Mix Report'!$E$2:$E$160,"yes")</f>
        <v>0</v>
      </c>
      <c r="AU3">
        <f>COUNTIFS('Case Mix Report'!$D$2:$D$160, AU2, 'Case Mix Report'!$E$2:$E$160,"yes")</f>
        <v>0</v>
      </c>
      <c r="AV3">
        <f>COUNTIFS('Case Mix Report'!$D$2:$D$160, AV2, 'Case Mix Report'!$E$2:$E$160,"yes")</f>
        <v>0</v>
      </c>
      <c r="AW3">
        <f>COUNTIFS('Case Mix Report'!$D$2:$D$160, AW2, 'Case Mix Report'!$E$2:$E$160,"yes")</f>
        <v>0</v>
      </c>
      <c r="AX3">
        <f>COUNTIFS('Case Mix Report'!$D$2:$D$160, AX2, 'Case Mix Report'!$E$2:$E$160,"yes")</f>
        <v>0</v>
      </c>
      <c r="AY3">
        <f>COUNTIFS('Case Mix Report'!$D$2:$D$160, AY2, 'Case Mix Report'!$E$2:$E$160,"yes")</f>
        <v>0</v>
      </c>
      <c r="AZ3">
        <f>COUNTIFS('Case Mix Report'!$D$2:$D$160, AZ2, 'Case Mix Report'!$E$2:$E$160,"yes")</f>
        <v>0</v>
      </c>
      <c r="BA3">
        <f>COUNTIFS('Case Mix Report'!$D$2:$D$160, BA2, 'Case Mix Report'!$E$2:$E$160,"yes")</f>
        <v>0</v>
      </c>
    </row>
    <row r="4" spans="1:53" x14ac:dyDescent="0.25">
      <c r="A4" s="33"/>
      <c r="B4" s="33"/>
      <c r="C4" s="33"/>
      <c r="D4" s="33"/>
      <c r="E4" s="33"/>
      <c r="F4" s="33"/>
      <c r="G4" s="33"/>
      <c r="H4" s="33"/>
      <c r="I4" s="33"/>
      <c r="J4" s="33"/>
      <c r="K4" s="33"/>
      <c r="L4" s="33"/>
      <c r="M4" s="33"/>
      <c r="N4" s="33"/>
      <c r="O4" s="33"/>
      <c r="P4" s="33"/>
      <c r="Q4" s="33"/>
      <c r="R4" s="33"/>
      <c r="S4" s="33"/>
      <c r="T4" s="33"/>
      <c r="U4" s="33"/>
      <c r="V4" s="33"/>
      <c r="W4" s="33"/>
      <c r="X4" s="33"/>
      <c r="Y4" s="33"/>
      <c r="Z4" s="33"/>
      <c r="AA4" s="33"/>
      <c r="AB4" s="33"/>
      <c r="AC4" s="33"/>
      <c r="AD4" s="33"/>
      <c r="AE4" s="33"/>
      <c r="AF4" s="33"/>
      <c r="AG4" s="33"/>
      <c r="AH4" s="33"/>
      <c r="AI4" s="33"/>
      <c r="AJ4" s="33"/>
      <c r="AK4" s="33"/>
      <c r="AL4" s="33"/>
      <c r="AM4" s="33"/>
      <c r="AN4" s="33"/>
      <c r="AO4" s="33"/>
      <c r="AP4" s="33"/>
      <c r="AQ4" s="33"/>
      <c r="AR4" s="33"/>
      <c r="AS4" s="33"/>
      <c r="AT4" s="33"/>
      <c r="AU4" s="33"/>
      <c r="AV4" s="33"/>
      <c r="AW4" s="33"/>
      <c r="AX4" s="33"/>
      <c r="AY4" s="33"/>
      <c r="AZ4" s="33"/>
      <c r="BA4" s="33"/>
    </row>
    <row r="5" spans="1:53" ht="18.75" x14ac:dyDescent="0.3">
      <c r="A5" s="14" t="s">
        <v>69</v>
      </c>
    </row>
    <row r="6" spans="1:53" s="1" customFormat="1" ht="30" x14ac:dyDescent="0.25">
      <c r="B6" s="1" t="s">
        <v>70</v>
      </c>
      <c r="C6" s="1" t="s">
        <v>92</v>
      </c>
      <c r="D6" s="1" t="s">
        <v>93</v>
      </c>
      <c r="E6" s="1" t="s">
        <v>71</v>
      </c>
      <c r="F6" s="1" t="s">
        <v>17</v>
      </c>
      <c r="G6" s="1" t="s">
        <v>18</v>
      </c>
      <c r="H6" s="1" t="s">
        <v>19</v>
      </c>
      <c r="I6" s="1" t="s">
        <v>20</v>
      </c>
      <c r="J6" s="1" t="s">
        <v>21</v>
      </c>
      <c r="K6" s="1" t="s">
        <v>22</v>
      </c>
      <c r="L6" s="1" t="s">
        <v>23</v>
      </c>
      <c r="M6" s="1" t="s">
        <v>24</v>
      </c>
      <c r="N6" s="1" t="s">
        <v>25</v>
      </c>
      <c r="O6" s="1" t="s">
        <v>28</v>
      </c>
      <c r="P6" s="1" t="s">
        <v>26</v>
      </c>
      <c r="Q6" s="1" t="s">
        <v>27</v>
      </c>
      <c r="R6" s="1" t="s">
        <v>29</v>
      </c>
      <c r="S6" s="1" t="s">
        <v>30</v>
      </c>
      <c r="T6" s="1" t="s">
        <v>31</v>
      </c>
      <c r="U6" s="1" t="s">
        <v>32</v>
      </c>
      <c r="V6" s="1" t="s">
        <v>33</v>
      </c>
      <c r="W6" s="1" t="s">
        <v>34</v>
      </c>
      <c r="X6" s="1" t="s">
        <v>35</v>
      </c>
      <c r="Y6" s="1" t="s">
        <v>36</v>
      </c>
      <c r="Z6" s="1" t="s">
        <v>37</v>
      </c>
      <c r="AA6" s="1" t="s">
        <v>38</v>
      </c>
      <c r="AB6" s="1" t="s">
        <v>39</v>
      </c>
      <c r="AC6" s="1" t="s">
        <v>40</v>
      </c>
      <c r="AD6" s="1" t="s">
        <v>41</v>
      </c>
      <c r="AE6" s="1" t="s">
        <v>42</v>
      </c>
      <c r="AF6" s="1" t="s">
        <v>43</v>
      </c>
      <c r="AG6" s="1" t="s">
        <v>44</v>
      </c>
      <c r="AH6" s="1" t="s">
        <v>45</v>
      </c>
      <c r="AI6" s="1" t="s">
        <v>46</v>
      </c>
      <c r="AJ6" s="1" t="s">
        <v>47</v>
      </c>
      <c r="AK6" s="1" t="s">
        <v>48</v>
      </c>
      <c r="AL6" s="1" t="s">
        <v>49</v>
      </c>
      <c r="AM6" s="1" t="s">
        <v>50</v>
      </c>
      <c r="AN6" s="1" t="s">
        <v>51</v>
      </c>
      <c r="AO6" s="1" t="s">
        <v>52</v>
      </c>
      <c r="AP6" s="1" t="s">
        <v>53</v>
      </c>
      <c r="AQ6" s="1" t="s">
        <v>54</v>
      </c>
      <c r="AR6" s="1" t="s">
        <v>55</v>
      </c>
      <c r="AS6" s="1" t="s">
        <v>56</v>
      </c>
      <c r="AT6" s="1" t="s">
        <v>57</v>
      </c>
      <c r="AU6" s="1" t="s">
        <v>58</v>
      </c>
      <c r="AV6" s="1" t="s">
        <v>59</v>
      </c>
      <c r="AW6" s="1" t="s">
        <v>60</v>
      </c>
      <c r="AX6" s="1" t="s">
        <v>61</v>
      </c>
      <c r="AY6" s="1" t="s">
        <v>62</v>
      </c>
      <c r="AZ6" s="1" t="s">
        <v>63</v>
      </c>
      <c r="BA6" s="1" t="s">
        <v>64</v>
      </c>
    </row>
    <row r="7" spans="1:53" x14ac:dyDescent="0.25">
      <c r="A7" t="str">
        <f>'CoverPage &amp; Instructions'!G5</f>
        <v>GILL ODD FELLOWS H</v>
      </c>
      <c r="B7" t="e">
        <f>AVERAGE('Case Mix Report'!F2:F160)</f>
        <v>#DIV/0!</v>
      </c>
      <c r="C7">
        <f>LOOKUP(A7,'Primary Rugs Lookup'!H1:I35)</f>
        <v>46</v>
      </c>
      <c r="D7" s="35">
        <f>E7/C7</f>
        <v>0</v>
      </c>
      <c r="E7">
        <f>SUM(F7:BA7)</f>
        <v>0</v>
      </c>
      <c r="F7">
        <f>COUNTIF('Case Mix Report'!$D$2:$D$160, F6)</f>
        <v>0</v>
      </c>
      <c r="G7">
        <f>COUNTIF('Case Mix Report'!$D$2:$D$160, G6)</f>
        <v>0</v>
      </c>
      <c r="H7">
        <f>COUNTIF('Case Mix Report'!$D$2:$D$160, H6)</f>
        <v>0</v>
      </c>
      <c r="I7">
        <f>COUNTIF('Case Mix Report'!$D$2:$D$160, I6)</f>
        <v>0</v>
      </c>
      <c r="J7">
        <f>COUNTIF('Case Mix Report'!$D$2:$D$160, J6)</f>
        <v>0</v>
      </c>
      <c r="K7">
        <f>COUNTIF('Case Mix Report'!$D$2:$D$160, K6)</f>
        <v>0</v>
      </c>
      <c r="L7">
        <f>COUNTIF('Case Mix Report'!$D$2:$D$160, L6)</f>
        <v>0</v>
      </c>
      <c r="M7">
        <f>COUNTIF('Case Mix Report'!$D$2:$D$160, M6)</f>
        <v>0</v>
      </c>
      <c r="N7">
        <f>COUNTIF('Case Mix Report'!$D$2:$D$160, N6)</f>
        <v>0</v>
      </c>
      <c r="O7">
        <f>COUNTIF('Case Mix Report'!$D$2:$D$160, O6)</f>
        <v>0</v>
      </c>
      <c r="P7">
        <f>COUNTIF('Case Mix Report'!$D$2:$D$160, P6)</f>
        <v>0</v>
      </c>
      <c r="Q7">
        <f>COUNTIF('Case Mix Report'!$D$2:$D$160, Q6)</f>
        <v>0</v>
      </c>
      <c r="R7">
        <f>COUNTIF('Case Mix Report'!$D$2:$D$160, R6)</f>
        <v>0</v>
      </c>
      <c r="S7">
        <f>COUNTIF('Case Mix Report'!$D$2:$D$160, S6)</f>
        <v>0</v>
      </c>
      <c r="T7">
        <f>COUNTIF('Case Mix Report'!$D$2:$D$160, T6)</f>
        <v>0</v>
      </c>
      <c r="U7">
        <f>COUNTIF('Case Mix Report'!$D$2:$D$160, U6)</f>
        <v>0</v>
      </c>
      <c r="V7">
        <f>COUNTIF('Case Mix Report'!$D$2:$D$160, V6)</f>
        <v>0</v>
      </c>
      <c r="W7">
        <f>COUNTIF('Case Mix Report'!$D$2:$D$160, W6)</f>
        <v>0</v>
      </c>
      <c r="X7">
        <f>COUNTIF('Case Mix Report'!$D$2:$D$160, X6)</f>
        <v>0</v>
      </c>
      <c r="Y7">
        <f>COUNTIF('Case Mix Report'!$D$2:$D$160, Y6)</f>
        <v>0</v>
      </c>
      <c r="Z7">
        <f>COUNTIF('Case Mix Report'!$D$2:$D$160, Z6)</f>
        <v>0</v>
      </c>
      <c r="AA7">
        <f>COUNTIF('Case Mix Report'!$D$2:$D$160, AA6)</f>
        <v>0</v>
      </c>
      <c r="AB7">
        <f>COUNTIF('Case Mix Report'!$D$2:$D$160, AB6)</f>
        <v>0</v>
      </c>
      <c r="AC7">
        <f>COUNTIF('Case Mix Report'!$D$2:$D$160, AC6)</f>
        <v>0</v>
      </c>
      <c r="AD7">
        <f>COUNTIF('Case Mix Report'!$D$2:$D$160, AD6)</f>
        <v>0</v>
      </c>
      <c r="AE7">
        <f>COUNTIF('Case Mix Report'!$D$2:$D$160, AE6)</f>
        <v>0</v>
      </c>
      <c r="AF7">
        <f>COUNTIF('Case Mix Report'!$D$2:$D$160, AF6)</f>
        <v>0</v>
      </c>
      <c r="AG7">
        <f>COUNTIF('Case Mix Report'!$D$2:$D$160, AG6)</f>
        <v>0</v>
      </c>
      <c r="AH7">
        <f>COUNTIF('Case Mix Report'!$D$2:$D$160, AH6)</f>
        <v>0</v>
      </c>
      <c r="AI7">
        <f>COUNTIF('Case Mix Report'!$D$2:$D$160, AI6)</f>
        <v>0</v>
      </c>
      <c r="AJ7">
        <f>COUNTIF('Case Mix Report'!$D$2:$D$160, AJ6)</f>
        <v>0</v>
      </c>
      <c r="AK7">
        <f>COUNTIF('Case Mix Report'!$D$2:$D$160, AK6)</f>
        <v>0</v>
      </c>
      <c r="AL7">
        <f>COUNTIF('Case Mix Report'!$D$2:$D$160, AL6)</f>
        <v>0</v>
      </c>
      <c r="AM7">
        <f>COUNTIF('Case Mix Report'!$D$2:$D$160, AM6)</f>
        <v>0</v>
      </c>
      <c r="AN7">
        <f>COUNTIF('Case Mix Report'!$D$2:$D$160, AN6)</f>
        <v>0</v>
      </c>
      <c r="AO7">
        <f>COUNTIF('Case Mix Report'!$D$2:$D$160, AO6)</f>
        <v>0</v>
      </c>
      <c r="AP7">
        <f>COUNTIF('Case Mix Report'!$D$2:$D$160, AP6)</f>
        <v>0</v>
      </c>
      <c r="AQ7">
        <f>COUNTIF('Case Mix Report'!$D$2:$D$160, AQ6)</f>
        <v>0</v>
      </c>
      <c r="AR7">
        <f>COUNTIF('Case Mix Report'!$D$2:$D$160, AR6)</f>
        <v>0</v>
      </c>
      <c r="AS7">
        <f>COUNTIF('Case Mix Report'!$D$2:$D$160, AS6)</f>
        <v>0</v>
      </c>
      <c r="AT7">
        <f>COUNTIF('Case Mix Report'!$D$2:$D$160, AT6)</f>
        <v>0</v>
      </c>
      <c r="AU7">
        <f>COUNTIF('Case Mix Report'!$D$2:$D$160, AU6)</f>
        <v>0</v>
      </c>
      <c r="AV7">
        <f>COUNTIF('Case Mix Report'!$D$2:$D$160, AV6)</f>
        <v>0</v>
      </c>
      <c r="AW7">
        <f>COUNTIF('Case Mix Report'!$D$2:$D$160, AW6)</f>
        <v>0</v>
      </c>
      <c r="AX7">
        <f>COUNTIF('Case Mix Report'!$D$2:$D$160, AX6)</f>
        <v>0</v>
      </c>
      <c r="AY7">
        <f>COUNTIF('Case Mix Report'!$D$2:$D$160, AY6)</f>
        <v>0</v>
      </c>
      <c r="AZ7">
        <f>COUNTIF('Case Mix Report'!$D$2:$D$160, AZ6)</f>
        <v>0</v>
      </c>
      <c r="BA7">
        <f>COUNTIF('Case Mix Report'!$D$2:$D$160, BA6)</f>
        <v>0</v>
      </c>
    </row>
    <row r="10" spans="1:53" s="33" customFormat="1" x14ac:dyDescent="0.25"/>
    <row r="11" spans="1:53" s="33" customFormat="1" x14ac:dyDescent="0.25"/>
    <row r="12" spans="1:53" s="33" customFormat="1" x14ac:dyDescent="0.25"/>
    <row r="13" spans="1:53" s="33" customFormat="1" x14ac:dyDescent="0.25"/>
    <row r="14" spans="1:53" s="33" customFormat="1" x14ac:dyDescent="0.25"/>
    <row r="15" spans="1:53" s="33" customFormat="1" x14ac:dyDescent="0.25"/>
    <row r="16" spans="1:53" s="33" customFormat="1" x14ac:dyDescent="0.25"/>
    <row r="17" spans="7:7" s="33" customFormat="1" x14ac:dyDescent="0.25"/>
    <row r="18" spans="7:7" s="33" customFormat="1" x14ac:dyDescent="0.25">
      <c r="G18" s="34"/>
    </row>
    <row r="19" spans="7:7" s="33" customFormat="1" x14ac:dyDescent="0.25">
      <c r="G19" s="34"/>
    </row>
    <row r="20" spans="7:7" s="33" customFormat="1" x14ac:dyDescent="0.25">
      <c r="G20" s="34"/>
    </row>
    <row r="21" spans="7:7" s="33" customFormat="1" x14ac:dyDescent="0.25">
      <c r="G21" s="34"/>
    </row>
    <row r="22" spans="7:7" s="33" customFormat="1" x14ac:dyDescent="0.25">
      <c r="G22" s="34"/>
    </row>
    <row r="23" spans="7:7" s="33" customFormat="1" x14ac:dyDescent="0.25">
      <c r="G23" s="34"/>
    </row>
    <row r="24" spans="7:7" s="33" customFormat="1" x14ac:dyDescent="0.25">
      <c r="G24" s="34"/>
    </row>
    <row r="25" spans="7:7" s="33" customFormat="1" x14ac:dyDescent="0.25">
      <c r="G25" s="34"/>
    </row>
    <row r="26" spans="7:7" s="33" customFormat="1" x14ac:dyDescent="0.25">
      <c r="G26" s="34"/>
    </row>
    <row r="27" spans="7:7" s="33" customFormat="1" x14ac:dyDescent="0.25">
      <c r="G27" s="34"/>
    </row>
    <row r="28" spans="7:7" s="33" customFormat="1" x14ac:dyDescent="0.25">
      <c r="G28" s="34"/>
    </row>
    <row r="29" spans="7:7" s="33" customFormat="1" x14ac:dyDescent="0.25">
      <c r="G29" s="34"/>
    </row>
    <row r="30" spans="7:7" s="33" customFormat="1" x14ac:dyDescent="0.25">
      <c r="G30" s="34"/>
    </row>
    <row r="31" spans="7:7" s="33" customFormat="1" x14ac:dyDescent="0.25">
      <c r="G31" s="34"/>
    </row>
    <row r="32" spans="7:7" s="33" customFormat="1" x14ac:dyDescent="0.25">
      <c r="G32" s="34"/>
    </row>
    <row r="33" spans="6:7" s="33" customFormat="1" x14ac:dyDescent="0.25">
      <c r="G33" s="34"/>
    </row>
    <row r="34" spans="6:7" s="33" customFormat="1" x14ac:dyDescent="0.25">
      <c r="G34" s="34"/>
    </row>
    <row r="35" spans="6:7" s="33" customFormat="1" x14ac:dyDescent="0.25">
      <c r="G35" s="34"/>
    </row>
    <row r="36" spans="6:7" s="33" customFormat="1" x14ac:dyDescent="0.25">
      <c r="F36" s="34"/>
    </row>
    <row r="37" spans="6:7" s="33" customFormat="1" x14ac:dyDescent="0.25">
      <c r="F37" s="34"/>
    </row>
    <row r="38" spans="6:7" s="33" customFormat="1" x14ac:dyDescent="0.25">
      <c r="F38" s="34"/>
    </row>
    <row r="39" spans="6:7" s="33" customFormat="1" x14ac:dyDescent="0.25">
      <c r="F39" s="34"/>
    </row>
    <row r="40" spans="6:7" s="33" customFormat="1" x14ac:dyDescent="0.25">
      <c r="F40" s="34"/>
    </row>
    <row r="41" spans="6:7" s="33" customFormat="1" x14ac:dyDescent="0.25">
      <c r="F41" s="34"/>
    </row>
    <row r="42" spans="6:7" s="33" customFormat="1" x14ac:dyDescent="0.25">
      <c r="F42" s="34"/>
    </row>
    <row r="43" spans="6:7" s="33" customFormat="1" x14ac:dyDescent="0.25">
      <c r="F43" s="34"/>
    </row>
    <row r="44" spans="6:7" s="33" customFormat="1" x14ac:dyDescent="0.25">
      <c r="F44" s="34"/>
    </row>
    <row r="45" spans="6:7" s="33" customFormat="1" x14ac:dyDescent="0.25">
      <c r="F45" s="34"/>
    </row>
    <row r="46" spans="6:7" s="33" customFormat="1" x14ac:dyDescent="0.25">
      <c r="F46" s="34"/>
    </row>
    <row r="47" spans="6:7" s="33" customFormat="1" x14ac:dyDescent="0.25">
      <c r="F47" s="34"/>
    </row>
    <row r="48" spans="6:7" s="33" customFormat="1" x14ac:dyDescent="0.25">
      <c r="F48" s="34"/>
    </row>
    <row r="49" spans="6:6" s="33" customFormat="1" x14ac:dyDescent="0.25">
      <c r="F49" s="34"/>
    </row>
    <row r="50" spans="6:6" s="33" customFormat="1" x14ac:dyDescent="0.25">
      <c r="F50" s="34"/>
    </row>
    <row r="51" spans="6:6" s="33" customFormat="1" x14ac:dyDescent="0.25">
      <c r="F51" s="34"/>
    </row>
    <row r="52" spans="6:6" s="33" customFormat="1" x14ac:dyDescent="0.25">
      <c r="F52" s="34"/>
    </row>
    <row r="53" spans="6:6" s="33" customFormat="1" x14ac:dyDescent="0.25">
      <c r="F53" s="34"/>
    </row>
    <row r="54" spans="6:6" s="33" customFormat="1" x14ac:dyDescent="0.25">
      <c r="F54" s="34"/>
    </row>
    <row r="55" spans="6:6" s="33" customFormat="1" x14ac:dyDescent="0.25">
      <c r="F55" s="34"/>
    </row>
    <row r="56" spans="6:6" s="33" customFormat="1" x14ac:dyDescent="0.25">
      <c r="F56" s="34"/>
    </row>
    <row r="57" spans="6:6" s="33" customFormat="1" x14ac:dyDescent="0.25">
      <c r="F57" s="34"/>
    </row>
    <row r="58" spans="6:6" s="33" customFormat="1" x14ac:dyDescent="0.25">
      <c r="F58" s="34"/>
    </row>
    <row r="59" spans="6:6" s="33" customFormat="1" x14ac:dyDescent="0.25">
      <c r="F59" s="34"/>
    </row>
    <row r="60" spans="6:6" s="33" customFormat="1" x14ac:dyDescent="0.25">
      <c r="F60" s="34"/>
    </row>
    <row r="61" spans="6:6" s="33" customFormat="1" x14ac:dyDescent="0.25">
      <c r="F61" s="34"/>
    </row>
    <row r="62" spans="6:6" s="33" customFormat="1" x14ac:dyDescent="0.25">
      <c r="F62" s="34"/>
    </row>
    <row r="63" spans="6:6" s="33" customFormat="1" x14ac:dyDescent="0.25">
      <c r="F63" s="34"/>
    </row>
    <row r="64" spans="6:6" s="33" customFormat="1" x14ac:dyDescent="0.25">
      <c r="F64" s="34"/>
    </row>
    <row r="65" spans="6:6" s="33" customFormat="1" x14ac:dyDescent="0.25">
      <c r="F65" s="34"/>
    </row>
    <row r="66" spans="6:6" s="33" customFormat="1" x14ac:dyDescent="0.25">
      <c r="F66" s="34"/>
    </row>
    <row r="67" spans="6:6" s="33" customFormat="1" x14ac:dyDescent="0.25">
      <c r="F67" s="34"/>
    </row>
    <row r="68" spans="6:6" s="33" customFormat="1" x14ac:dyDescent="0.25">
      <c r="F68" s="34"/>
    </row>
    <row r="69" spans="6:6" s="33" customFormat="1" x14ac:dyDescent="0.25">
      <c r="F69" s="34"/>
    </row>
    <row r="70" spans="6:6" s="33" customFormat="1" x14ac:dyDescent="0.25">
      <c r="F70" s="34"/>
    </row>
    <row r="71" spans="6:6" s="33" customFormat="1" x14ac:dyDescent="0.25">
      <c r="F71" s="34"/>
    </row>
    <row r="72" spans="6:6" s="33" customFormat="1" x14ac:dyDescent="0.25">
      <c r="F72" s="34"/>
    </row>
    <row r="73" spans="6:6" s="33" customFormat="1" x14ac:dyDescent="0.25">
      <c r="F73" s="34"/>
    </row>
    <row r="74" spans="6:6" s="33" customFormat="1" x14ac:dyDescent="0.25">
      <c r="F74" s="34"/>
    </row>
    <row r="75" spans="6:6" s="33" customFormat="1" x14ac:dyDescent="0.25">
      <c r="F75" s="34"/>
    </row>
    <row r="76" spans="6:6" s="33" customFormat="1" x14ac:dyDescent="0.25">
      <c r="F76" s="34"/>
    </row>
    <row r="77" spans="6:6" s="33" customFormat="1" x14ac:dyDescent="0.25">
      <c r="F77" s="34"/>
    </row>
    <row r="78" spans="6:6" s="33" customFormat="1" x14ac:dyDescent="0.25">
      <c r="F78" s="34"/>
    </row>
    <row r="79" spans="6:6" s="33" customFormat="1" x14ac:dyDescent="0.25">
      <c r="F79" s="34"/>
    </row>
    <row r="80" spans="6:6" s="33" customFormat="1" x14ac:dyDescent="0.25">
      <c r="F80" s="34"/>
    </row>
    <row r="81" spans="6:6" s="33" customFormat="1" x14ac:dyDescent="0.25">
      <c r="F81" s="34"/>
    </row>
    <row r="82" spans="6:6" s="33" customFormat="1" x14ac:dyDescent="0.25">
      <c r="F82" s="34"/>
    </row>
    <row r="83" spans="6:6" s="33" customFormat="1" x14ac:dyDescent="0.25">
      <c r="F83" s="34"/>
    </row>
    <row r="84" spans="6:6" s="33" customFormat="1" x14ac:dyDescent="0.25">
      <c r="F84" s="34"/>
    </row>
    <row r="85" spans="6:6" s="33" customFormat="1" x14ac:dyDescent="0.25">
      <c r="F85" s="34"/>
    </row>
    <row r="86" spans="6:6" s="33" customFormat="1" x14ac:dyDescent="0.25">
      <c r="F86" s="34"/>
    </row>
    <row r="87" spans="6:6" s="33" customFormat="1" x14ac:dyDescent="0.25">
      <c r="F87" s="34"/>
    </row>
    <row r="88" spans="6:6" s="33" customFormat="1" x14ac:dyDescent="0.25">
      <c r="F88" s="34"/>
    </row>
    <row r="89" spans="6:6" s="33" customFormat="1" x14ac:dyDescent="0.25">
      <c r="F89" s="34"/>
    </row>
    <row r="90" spans="6:6" s="33" customFormat="1" x14ac:dyDescent="0.25">
      <c r="F90" s="34"/>
    </row>
    <row r="91" spans="6:6" s="33" customFormat="1" x14ac:dyDescent="0.25">
      <c r="F91" s="34"/>
    </row>
    <row r="92" spans="6:6" s="33" customFormat="1" x14ac:dyDescent="0.25">
      <c r="F92" s="34"/>
    </row>
    <row r="93" spans="6:6" s="33" customFormat="1" x14ac:dyDescent="0.25">
      <c r="F93" s="34"/>
    </row>
    <row r="94" spans="6:6" s="33" customFormat="1" x14ac:dyDescent="0.25">
      <c r="F94" s="34"/>
    </row>
    <row r="95" spans="6:6" s="33" customFormat="1" x14ac:dyDescent="0.25">
      <c r="F95" s="34"/>
    </row>
    <row r="96" spans="6:6" s="33" customFormat="1" x14ac:dyDescent="0.25">
      <c r="F96" s="34"/>
    </row>
    <row r="97" spans="6:6" s="33" customFormat="1" x14ac:dyDescent="0.25">
      <c r="F97" s="34"/>
    </row>
    <row r="98" spans="6:6" s="33" customFormat="1" x14ac:dyDescent="0.25">
      <c r="F98" s="34"/>
    </row>
    <row r="99" spans="6:6" s="33" customFormat="1" x14ac:dyDescent="0.25">
      <c r="F99" s="34"/>
    </row>
    <row r="100" spans="6:6" s="33" customFormat="1" x14ac:dyDescent="0.25">
      <c r="F100" s="34"/>
    </row>
    <row r="101" spans="6:6" s="33" customFormat="1" x14ac:dyDescent="0.25">
      <c r="F101" s="34"/>
    </row>
    <row r="102" spans="6:6" s="33" customFormat="1" x14ac:dyDescent="0.25">
      <c r="F102" s="34"/>
    </row>
    <row r="103" spans="6:6" s="33" customFormat="1" x14ac:dyDescent="0.25">
      <c r="F103" s="34"/>
    </row>
    <row r="104" spans="6:6" s="33" customFormat="1" x14ac:dyDescent="0.25">
      <c r="F104" s="34"/>
    </row>
    <row r="105" spans="6:6" s="33" customFormat="1" x14ac:dyDescent="0.25">
      <c r="F105" s="34"/>
    </row>
    <row r="106" spans="6:6" s="33" customFormat="1" x14ac:dyDescent="0.25">
      <c r="F106" s="34"/>
    </row>
    <row r="107" spans="6:6" s="33" customFormat="1" x14ac:dyDescent="0.25">
      <c r="F107" s="34"/>
    </row>
    <row r="108" spans="6:6" s="33" customFormat="1" x14ac:dyDescent="0.25">
      <c r="F108" s="34"/>
    </row>
    <row r="109" spans="6:6" s="33" customFormat="1" x14ac:dyDescent="0.25">
      <c r="F109" s="34"/>
    </row>
    <row r="110" spans="6:6" s="33" customFormat="1" x14ac:dyDescent="0.25">
      <c r="F110" s="34"/>
    </row>
    <row r="111" spans="6:6" s="33" customFormat="1" x14ac:dyDescent="0.25">
      <c r="F111" s="34"/>
    </row>
    <row r="112" spans="6:6" s="33" customFormat="1" x14ac:dyDescent="0.25">
      <c r="F112" s="34"/>
    </row>
    <row r="113" spans="6:6" s="33" customFormat="1" x14ac:dyDescent="0.25">
      <c r="F113" s="34"/>
    </row>
    <row r="114" spans="6:6" s="33" customFormat="1" x14ac:dyDescent="0.25">
      <c r="F114" s="34"/>
    </row>
    <row r="115" spans="6:6" s="33" customFormat="1" x14ac:dyDescent="0.25">
      <c r="F115" s="34"/>
    </row>
    <row r="116" spans="6:6" s="33" customFormat="1" x14ac:dyDescent="0.25">
      <c r="F116" s="34"/>
    </row>
    <row r="117" spans="6:6" s="33" customFormat="1" x14ac:dyDescent="0.25"/>
  </sheetData>
  <sheetProtection algorithmName="SHA-512" hashValue="ZknflFoJQbCfswnewjr8M/hWhMiBcFthMU+09Uzc2UyVOszTAxm7KJ4evaMY0b17oauIHSAhAOFI8msudQMQnQ==" saltValue="HlaBXUFimZioGgV9zNX2gA=="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CoverPage &amp; Instructions</vt:lpstr>
      <vt:lpstr>Case Mix Report</vt:lpstr>
      <vt:lpstr>Primary Rugs Lookup</vt:lpstr>
      <vt:lpstr>Summary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CaseMixTemplateVersion 2.0</dc:title>
  <dc:creator>Maiolo, Ashley</dc:creator>
  <cp:lastModifiedBy>Donald, Amy</cp:lastModifiedBy>
  <dcterms:created xsi:type="dcterms:W3CDTF">2018-06-11T18:27:43Z</dcterms:created>
  <dcterms:modified xsi:type="dcterms:W3CDTF">2020-02-11T18:03:46Z</dcterms:modified>
</cp:coreProperties>
</file>